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S:\106財政課\④財政係\４９．財政状況資料集\R07\02 令和６年度財政状況資料集の作成・公表について\03 HP掲載\"/>
    </mc:Choice>
  </mc:AlternateContent>
  <xr:revisionPtr revIDLastSave="0" documentId="13_ncr:1_{9D3BFDF8-E641-461A-9EFC-826D546F2DAD}" xr6:coauthVersionLast="36" xr6:coauthVersionMax="36" xr10:uidLastSave="{00000000-0000-0000-0000-000000000000}"/>
  <bookViews>
    <workbookView xWindow="0" yWindow="0" windowWidth="23040" windowHeight="884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<sst xmlns="http://schemas.openxmlformats.org/spreadsheetml/2006/main" count="1089" uniqueCount="565">
  <si>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</si>
  <si>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</si>
  <si>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</si>
  <si>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</si>
  <si>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</si>
  <si>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</si>
  <si>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</si>
  <si>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</si>
  <si>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</si>
  <si>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</si>
  <si>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</si>
  <si>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</si>
  <si>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</si>
  <si>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</si>
  <si>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</si>
  <si>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</si>
  <si>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</si>
  <si>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</si>
  <si>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</si>
  <si>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</si>
  <si>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</si>
  <si>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</si>
  <si>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</si>
  <si>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</si>
  <si>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</si>
  <si>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</si>
  <si>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</si>
  <si>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</si>
  <si>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</si>
  <si>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</si>
  <si>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</si>
  <si>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</si>
  <si>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</si>
  <si>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</si>
  <si>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</si>
  <si>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</si>
  <si>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</si>
  <si>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</si>
  <si>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</si>
  <si>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</si>
  <si>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</si>
  <si>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</si>
  <si>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</si>
  <si>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</si>
  <si>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</si>
  <si>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</si>
  <si>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</si>
  <si>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</si>
  <si>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</si>
  <si>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</si>
  <si>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</si>
  <si>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</si>
  <si>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</si>
  <si>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</si>
  <si>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</si>
  <si>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</si>
  <si>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</si>
  <si>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</si>
  <si>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</si>
  <si>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</si>
  <si>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</si>
  <si>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</si>
  <si>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</si>
  <si>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</si>
  <si>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</si>
  <si>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</si>
  <si>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</si>
  <si>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</si>
  <si>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</si>
  <si>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</si>
  <si>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</si>
  <si>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</si>
  <si>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</si>
  <si>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</si>
  <si>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</si>
  <si>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</si>
  <si>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</si>
  <si>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</si>
  <si>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</si>
  <si>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</si>
  <si>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</si>
  <si>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</si>
  <si>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</si>
  <si>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</si>
  <si>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</si>
  <si>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</si>
  <si>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</si>
  <si>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</si>
  <si>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</si>
  <si>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</si>
  <si>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</si>
  <si>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</si>
  <si>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</si>
  <si>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</si>
  <si>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由布市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</si>
  <si>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</si>
  <si>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</si>
  <si>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</si>
  <si>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</si>
  <si>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</si>
  <si>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</si>
  <si>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</si>
  <si>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</si>
  <si>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</si>
  <si>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</si>
  <si>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</si>
  <si>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</si>
  <si>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</si>
  <si>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</si>
  <si>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</si>
  <si>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</si>
  <si>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</si>
  <si>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</si>
  <si>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</si>
  <si>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</si>
  <si>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</si>
  <si>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</si>
  <si>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</si>
  <si>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</si>
  <si>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</si>
  <si>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</si>
  <si>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</si>
  <si>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</si>
  <si>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</si>
  <si>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</si>
  <si>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</si>
  <si>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</si>
  <si>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</si>
  <si>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</si>
  <si>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</si>
  <si>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</si>
  <si>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</si>
  <si>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</si>
  <si>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</si>
  <si>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</si>
  <si>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</si>
  <si>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</si>
  <si>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</si>
  <si>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</si>
  <si>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</si>
  <si>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</si>
  <si>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</si>
  <si>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</si>
  <si>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</si>
  <si>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</si>
  <si>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</si>
  <si>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</si>
  <si>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</si>
  <si>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</si>
  <si>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</si>
  <si>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</si>
  <si>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</si>
  <si>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</si>
  <si>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</si>
  <si>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</si>
  <si>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</si>
  <si>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</si>
  <si>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</si>
  <si>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</si>
  <si>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</si>
  <si>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</si>
  <si>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</si>
  <si>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</si>
  <si>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</si>
  <si>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</si>
  <si>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</si>
  <si>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</si>
  <si>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</si>
  <si>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</si>
  <si>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</si>
  <si>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</si>
  <si>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</si>
  <si>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</si>
  <si>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</si>
  <si>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</si>
  <si>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</si>
  <si>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</si>
  <si>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</si>
  <si>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</si>
  <si>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</si>
  <si>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</si>
  <si>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</si>
  <si>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</si>
  <si>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</si>
  <si>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</si>
  <si>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</si>
  <si>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</si>
  <si>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</si>
  <si>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</si>
  <si>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</si>
  <si>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</si>
  <si>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</si>
  <si>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</si>
  <si>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</si>
  <si>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</si>
  <si>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</si>
  <si>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</si>
  <si>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</si>
  <si>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</si>
  <si>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</si>
  <si>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</si>
  <si>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</si>
  <si>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</si>
  <si>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大分県由布市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</si>
  <si>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</si>
  <si>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</si>
  <si>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</si>
  <si>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</si>
  <si>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</si>
  <si>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</si>
  <si>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</si>
  <si>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</si>
  <si>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</si>
  <si>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</si>
  <si>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</si>
  <si>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</si>
  <si>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</si>
  <si>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</si>
  <si>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</si>
  <si>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</si>
  <si>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</si>
  <si>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</si>
  <si>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</si>
  <si>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</si>
  <si>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</si>
  <si>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</si>
  <si>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</si>
  <si>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</si>
  <si>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</si>
  <si>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</si>
  <si>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</si>
  <si>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</si>
  <si>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</si>
  <si>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</si>
  <si>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</si>
  <si>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</si>
  <si>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</si>
  <si>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</si>
  <si>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</si>
  <si>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</si>
  <si>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</si>
  <si>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</si>
  <si>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</si>
  <si>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</si>
  <si>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</si>
  <si>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</si>
  <si>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</si>
  <si>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</si>
  <si>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</si>
  <si>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</si>
  <si>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</si>
  <si>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</si>
  <si>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</si>
  <si>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</si>
  <si>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</si>
  <si>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</si>
  <si>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</si>
  <si>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</si>
  <si>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</si>
  <si>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</si>
  <si>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</si>
  <si>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</si>
  <si>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</si>
  <si>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</si>
  <si>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</si>
  <si>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</si>
  <si>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</si>
  <si>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</si>
  <si>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</si>
  <si>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</si>
  <si>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</si>
  <si>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</si>
  <si>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</si>
  <si>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</si>
  <si>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</si>
  <si>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</si>
  <si>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</si>
  <si>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</si>
  <si>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</si>
  <si>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</si>
  <si>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</si>
  <si>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</si>
  <si>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</si>
  <si>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</si>
  <si>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</si>
  <si>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</si>
  <si>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</si>
  <si>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</si>
  <si>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</si>
  <si>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</si>
  <si>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</si>
  <si>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</si>
  <si>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</si>
  <si>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</si>
  <si>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</si>
  <si>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</si>
  <si>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</si>
  <si>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</si>
  <si>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</si>
  <si>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</si>
  <si>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</si>
  <si>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</si>
  <si>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</si>
  <si>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</si>
  <si>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</si>
  <si>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</si>
  <si>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</si>
  <si>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</si>
  <si>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</si>
  <si>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</si>
  <si>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</si>
  <si>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</si>
  <si>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</si>
  <si>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</si>
  <si>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</si>
  <si>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</si>
  <si>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</si>
  <si>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</si>
  <si>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</si>
  <si>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</si>
  <si>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</si>
  <si>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</si>
  <si>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</si>
  <si>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</si>
  <si>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</si>
  <si>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</si>
  <si>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</si>
  <si>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</si>
  <si>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</si>
  <si>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</si>
  <si>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</si>
  <si>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</si>
  <si>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</si>
  <si>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</si>
  <si>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</si>
  <si>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</si>
  <si>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</si>
  <si>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</si>
  <si>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</si>
  <si>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</si>
  <si>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</si>
  <si>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</si>
  <si>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</si>
  <si>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</si>
  <si>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</si>
  <si>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</si>
  <si>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</si>
  <si>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</si>
  <si>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</si>
  <si>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</si>
  <si>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</si>
  <si>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</si>
  <si>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</si>
  <si>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</si>
  <si>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大分県由布市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</si>
  <si>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</si>
  <si>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</si>
  <si>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</si>
  <si>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</si>
  <si>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</si>
  <si>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</si>
  <si>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</si>
  <si>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</si>
  <si>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</si>
  <si>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</si>
  <si>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</si>
  <si>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</si>
  <si>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</si>
  <si>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</si>
  <si>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</si>
  <si>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</si>
  <si>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</si>
  <si>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</si>
  <si>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</si>
  <si>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</si>
  <si>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</si>
  <si>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</si>
  <si>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</si>
  <si>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</si>
  <si>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</si>
  <si>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</si>
  <si>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</si>
  <si>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</si>
  <si>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</si>
  <si>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</si>
  <si>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</si>
  <si>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</si>
  <si>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</si>
  <si>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</si>
  <si>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</si>
  <si>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</si>
  <si>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</si>
  <si>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</si>
  <si>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</si>
  <si>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</si>
  <si>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</si>
  <si>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</si>
  <si>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</si>
  <si>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</si>
  <si>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</si>
  <si>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</si>
  <si>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</si>
  <si>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</si>
  <si>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</si>
  <si>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</si>
  <si>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</si>
  <si>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</si>
  <si>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</si>
  <si>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</si>
  <si>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</si>
  <si>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</si>
  <si>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</si>
  <si>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</si>
  <si>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</si>
  <si>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</si>
  <si>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</si>
  <si>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</si>
  <si>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</si>
  <si>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</si>
  <si>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</si>
  <si>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</si>
  <si>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</si>
  <si>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</si>
  <si>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</si>
  <si>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</si>
  <si>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</si>
  <si>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</si>
  <si>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</si>
  <si>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</si>
  <si>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</si>
  <si>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</si>
  <si>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</si>
  <si>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</si>
  <si>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</si>
  <si>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</si>
  <si>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</si>
  <si>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</si>
  <si>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</si>
  <si>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</si>
  <si>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</si>
  <si>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</si>
  <si>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</si>
  <si>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</si>
  <si>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</si>
  <si>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</si>
  <si>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</si>
  <si>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</si>
  <si>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</si>
  <si>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</si>
  <si>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</si>
  <si>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</si>
  <si>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</si>
  <si>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</si>
  <si>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</si>
  <si>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</si>
  <si>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</si>
  <si>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</si>
  <si>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</si>
  <si>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</si>
  <si>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</si>
  <si>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</si>
  <si>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</si>
  <si>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</si>
  <si>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</si>
  <si>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</si>
  <si>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</si>
  <si>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</si>
  <si>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</si>
  <si>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</si>
  <si>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</si>
  <si>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</si>
  <si>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</si>
  <si>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</si>
  <si>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</si>
  <si>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</si>
  <si>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</si>
  <si>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</si>
  <si>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</si>
  <si>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</si>
  <si>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</si>
  <si>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</si>
  <si>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</si>
  <si>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</si>
  <si>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</si>
  <si>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</si>
  <si>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</si>
  <si>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</si>
  <si>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</si>
  <si>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</si>
  <si>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</si>
  <si>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</si>
  <si>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</si>
  <si>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</si>
  <si>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</si>
  <si>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</si>
  <si>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</si>
  <si>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</si>
  <si>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</si>
  <si>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</si>
  <si>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</si>
  <si>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</si>
  <si>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</si>
  <si>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</si>
  <si>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</si>
  <si>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</si>
  <si>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</si>
  <si>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</si>
  <si>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</si>
  <si>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</si>
  <si>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</si>
  <si>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</si>
  <si>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</si>
  <si>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</si>
  <si>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</si>
  <si>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</si>
  <si>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</si>
  <si>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</si>
  <si>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</si>
  <si>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</si>
  <si>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</si>
  <si>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</si>
  <si>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</si>
  <si>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</si>
  <si>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</si>
  <si>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</si>
  <si>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</si>
  <si>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</si>
  <si>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</si>
  <si>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</si>
  <si>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</si>
  <si>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2.80</t>
  </si>
  <si>
    <t>▲ 2.74</t>
  </si>
  <si>
    <t>▲ 0.02</t>
  </si>
  <si>
    <t>▲ 1.38</t>
  </si>
  <si>
    <t>▲ 4.27</t>
  </si>
  <si>
    <t>水道事業会計</t>
  </si>
  <si>
    <t>一般会計</t>
  </si>
  <si>
    <t>国民健康保険事業特別会計</t>
  </si>
  <si>
    <t>介護保険事業特別会計</t>
  </si>
  <si>
    <t>後期高齢者医療事業特別会計</t>
  </si>
  <si>
    <t>農業集落排水事業特別会計</t>
  </si>
  <si>
    <t>その他会計（赤字）</t>
  </si>
  <si>
    <t>その他会計（黒字）</t>
  </si>
  <si>
    <t>R02</t>
    <phoneticPr fontId="5"/>
  </si>
  <si>
    <t>R03</t>
    <phoneticPr fontId="5"/>
  </si>
  <si>
    <t>R04</t>
    <phoneticPr fontId="5"/>
  </si>
  <si>
    <t>R05</t>
    <phoneticPr fontId="5"/>
  </si>
  <si>
    <t>R06</t>
    <phoneticPr fontId="5"/>
  </si>
  <si>
    <t>基金繰入999</t>
    <rPh sb="0" eb="2">
      <t>キキン</t>
    </rPh>
    <rPh sb="2" eb="4">
      <t>クリイレ</t>
    </rPh>
    <phoneticPr fontId="2"/>
  </si>
  <si>
    <t>基金繰入118</t>
    <rPh sb="0" eb="2">
      <t>キキン</t>
    </rPh>
    <rPh sb="2" eb="4">
      <t>クリイレ</t>
    </rPh>
    <phoneticPr fontId="2"/>
  </si>
  <si>
    <t>基金繰入33</t>
    <rPh sb="0" eb="2">
      <t>キキン</t>
    </rPh>
    <rPh sb="2" eb="4">
      <t>クリイレ</t>
    </rPh>
    <phoneticPr fontId="2"/>
  </si>
  <si>
    <t>大分県退職手当組合</t>
    <rPh sb="0" eb="3">
      <t>オオイタケン</t>
    </rPh>
    <rPh sb="3" eb="7">
      <t>タイショクテアテ</t>
    </rPh>
    <rPh sb="7" eb="9">
      <t>クミアイ</t>
    </rPh>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</si>
  <si>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</si>
  <si>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</si>
  <si>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</si>
  <si>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2">
      <t>イリョウコウイキ</t>
    </rPh>
    <rPh sb="12" eb="14">
      <t>レンゴウ</t>
    </rPh>
    <rPh sb="15" eb="19">
      <t>フツウカイケイ</t>
    </rPh>
    <phoneticPr fontId="2"/>
  </si>
  <si>
    <t>大分県後期高齢者医療広域連合（後期高齢者医療事業会計）</t>
    <rPh sb="0" eb="3">
      <t>オオイタケン</t>
    </rPh>
    <rPh sb="3" eb="5">
      <t>コウキ</t>
    </rPh>
    <rPh sb="5" eb="8">
      <t>コウレイシャ</t>
    </rPh>
    <rPh sb="8" eb="12">
      <t>イリョウコウイキ</t>
    </rPh>
    <rPh sb="12" eb="14">
      <t>レンゴウ</t>
    </rPh>
    <rPh sb="15" eb="20">
      <t>コウキコウレイシャ</t>
    </rPh>
    <rPh sb="20" eb="22">
      <t>イリョウ</t>
    </rPh>
    <rPh sb="22" eb="24">
      <t>ジギョウ</t>
    </rPh>
    <rPh sb="24" eb="26">
      <t>カイケイ</t>
    </rPh>
    <phoneticPr fontId="2"/>
  </si>
  <si>
    <t>基金繰入2</t>
    <rPh sb="0" eb="2">
      <t>キキン</t>
    </rPh>
    <rPh sb="2" eb="4">
      <t>クリイレ</t>
    </rPh>
    <phoneticPr fontId="2"/>
  </si>
  <si>
    <t>基金繰入114</t>
    <rPh sb="0" eb="2">
      <t>キキン</t>
    </rPh>
    <rPh sb="2" eb="4">
      <t>クリイレ</t>
    </rPh>
    <phoneticPr fontId="2"/>
  </si>
  <si>
    <t>由布市土地開発公社</t>
    <rPh sb="0" eb="3">
      <t>ユフシ</t>
    </rPh>
    <rPh sb="3" eb="7">
      <t>トチカイハツ</t>
    </rPh>
    <rPh sb="7" eb="9">
      <t>コウシャ</t>
    </rPh>
    <phoneticPr fontId="2"/>
  </si>
  <si>
    <t>地域振興基金</t>
    <rPh sb="0" eb="6">
      <t>チイキシンコウキキン</t>
    </rPh>
    <phoneticPr fontId="5"/>
  </si>
  <si>
    <t>みらいふるさと基金</t>
    <rPh sb="7" eb="9">
      <t>キキン</t>
    </rPh>
    <phoneticPr fontId="5"/>
  </si>
  <si>
    <t>地域福祉基金</t>
    <rPh sb="0" eb="4">
      <t>チイキフクシ</t>
    </rPh>
    <rPh sb="4" eb="6">
      <t>キキン</t>
    </rPh>
    <phoneticPr fontId="5"/>
  </si>
  <si>
    <t>森林環境譲与税基金</t>
    <rPh sb="0" eb="7">
      <t>シンリンカンキョウジョウヨゼイ</t>
    </rPh>
    <rPh sb="7" eb="9">
      <t>キキン</t>
    </rPh>
    <phoneticPr fontId="5"/>
  </si>
  <si>
    <t>環境・観光振興基金</t>
    <rPh sb="0" eb="2">
      <t>カンキョウ</t>
    </rPh>
    <rPh sb="3" eb="5">
      <t>カンコウ</t>
    </rPh>
    <rPh sb="5" eb="7">
      <t>シンコウ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</si>
</sst>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C2D4-46A1-B297-2F40463B03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103893</c:v>
                </c:pt>
                <c:pt idx="1">
                  <c:v>101679</c:v>
                </c:pt>
                <c:pt idx="2">
                  <c:v>93213</c:v>
                </c:pt>
                <c:pt idx="3">
                  <c:v>64751</c:v>
                </c:pt>
                <c:pt idx="4">
                  <c:v>90028</c:v>
                </c:pt>
              </c:numCache>
            </c:numRef>
          </c:val>
          <c:smooth val="0"/>
          <c:extLst>
            <c:ext xmlns:c16="http://schemas.microsoft.com/office/drawing/2014/chart" uri="{C3380CC4-5D6E-409C-BE32-E72D297353CC}">
              <c16:uniqueId val="{00000001-C2D4-46A1-B297-2F40463B03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0.9</c:v>
                </c:pt>
                <c:pt idx="2">
                  <c:v>4.08</c:v>
                </c:pt>
                <c:pt idx="3">
                  <c:v>5.51</c:v>
                </c:pt>
                <c:pt idx="4">
                  <c:v>5.7</c:v>
                </c:pt>
              </c:numCache>
            </c:numRef>
          </c:val>
          <c:extLst>
            <c:ext xmlns:c16="http://schemas.microsoft.com/office/drawing/2014/chart" uri="{C3380CC4-5D6E-409C-BE32-E72D297353CC}">
              <c16:uniqueId val="{00000000-9C04-4D47-A624-6E680DBF3F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20.48</c:v>
                </c:pt>
                <c:pt idx="1">
                  <c:v>25.81</c:v>
                </c:pt>
                <c:pt idx="2">
                  <c:v>23.96</c:v>
                </c:pt>
                <c:pt idx="3">
                  <c:v>20.49</c:v>
                </c:pt>
                <c:pt idx="4">
                  <c:v>18.829999999999998</c:v>
                </c:pt>
              </c:numCache>
            </c:numRef>
          </c:val>
          <c:extLst>
            <c:ext xmlns:c16="http://schemas.microsoft.com/office/drawing/2014/chart" uri="{C3380CC4-5D6E-409C-BE32-E72D297353CC}">
              <c16:uniqueId val="{00000001-9C04-4D47-A624-6E680DBF3F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c:v>
                </c:pt>
                <c:pt idx="1">
                  <c:v>-2.74</c:v>
                </c:pt>
                <c:pt idx="2">
                  <c:v>-0.02</c:v>
                </c:pt>
                <c:pt idx="3">
                  <c:v>-1.38</c:v>
                </c:pt>
                <c:pt idx="4">
                  <c:v>-4.2699999999999996</c:v>
                </c:pt>
              </c:numCache>
            </c:numRef>
          </c:val>
          <c:smooth val="0"/>
          <c:extLst>
            <c:ext xmlns:c16="http://schemas.microsoft.com/office/drawing/2014/chart" uri="{C3380CC4-5D6E-409C-BE32-E72D297353CC}">
              <c16:uniqueId val="{00000002-9C04-4D47-A624-6E680DBF3F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87D-453A-8EBE-23668A9A9D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7D-453A-8EBE-23668A9A9D3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7D-453A-8EBE-23668A9A9D3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87D-453A-8EBE-23668A9A9D3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4-287D-453A-8EBE-23668A9A9D3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287D-453A-8EBE-23668A9A9D3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0.78</c:v>
                </c:pt>
                <c:pt idx="4">
                  <c:v>#N/A</c:v>
                </c:pt>
                <c:pt idx="5">
                  <c:v>1.48</c:v>
                </c:pt>
                <c:pt idx="6">
                  <c:v>#N/A</c:v>
                </c:pt>
                <c:pt idx="7">
                  <c:v>0.9</c:v>
                </c:pt>
                <c:pt idx="8">
                  <c:v>#N/A</c:v>
                </c:pt>
                <c:pt idx="9">
                  <c:v>0.54</c:v>
                </c:pt>
              </c:numCache>
            </c:numRef>
          </c:val>
          <c:extLst>
            <c:ext xmlns:c16="http://schemas.microsoft.com/office/drawing/2014/chart" uri="{C3380CC4-5D6E-409C-BE32-E72D297353CC}">
              <c16:uniqueId val="{00000006-287D-453A-8EBE-23668A9A9D3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0.92</c:v>
                </c:pt>
                <c:pt idx="2">
                  <c:v>#N/A</c:v>
                </c:pt>
                <c:pt idx="3">
                  <c:v>1.0900000000000001</c:v>
                </c:pt>
                <c:pt idx="4">
                  <c:v>#N/A</c:v>
                </c:pt>
                <c:pt idx="5">
                  <c:v>0.6</c:v>
                </c:pt>
                <c:pt idx="6">
                  <c:v>#N/A</c:v>
                </c:pt>
                <c:pt idx="7">
                  <c:v>0.55000000000000004</c:v>
                </c:pt>
                <c:pt idx="8">
                  <c:v>#N/A</c:v>
                </c:pt>
                <c:pt idx="9">
                  <c:v>0.85</c:v>
                </c:pt>
              </c:numCache>
            </c:numRef>
          </c:val>
          <c:extLst>
            <c:ext xmlns:c16="http://schemas.microsoft.com/office/drawing/2014/chart" uri="{C3380CC4-5D6E-409C-BE32-E72D297353CC}">
              <c16:uniqueId val="{00000007-287D-453A-8EBE-23668A9A9D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6.23</c:v>
                </c:pt>
                <c:pt idx="2">
                  <c:v>#N/A</c:v>
                </c:pt>
                <c:pt idx="3">
                  <c:v>0.89</c:v>
                </c:pt>
                <c:pt idx="4">
                  <c:v>#N/A</c:v>
                </c:pt>
                <c:pt idx="5">
                  <c:v>4.08</c:v>
                </c:pt>
                <c:pt idx="6">
                  <c:v>#N/A</c:v>
                </c:pt>
                <c:pt idx="7">
                  <c:v>5.51</c:v>
                </c:pt>
                <c:pt idx="8">
                  <c:v>#N/A</c:v>
                </c:pt>
                <c:pt idx="9">
                  <c:v>5.69</c:v>
                </c:pt>
              </c:numCache>
            </c:numRef>
          </c:val>
          <c:extLst>
            <c:ext xmlns:c16="http://schemas.microsoft.com/office/drawing/2014/chart" uri="{C3380CC4-5D6E-409C-BE32-E72D297353CC}">
              <c16:uniqueId val="{00000008-287D-453A-8EBE-23668A9A9D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3.97</c:v>
                </c:pt>
                <c:pt idx="2">
                  <c:v>#N/A</c:v>
                </c:pt>
                <c:pt idx="3">
                  <c:v>4.37</c:v>
                </c:pt>
                <c:pt idx="4">
                  <c:v>#N/A</c:v>
                </c:pt>
                <c:pt idx="5">
                  <c:v>4.8600000000000003</c:v>
                </c:pt>
                <c:pt idx="6">
                  <c:v>#N/A</c:v>
                </c:pt>
                <c:pt idx="7">
                  <c:v>5.15</c:v>
                </c:pt>
                <c:pt idx="8">
                  <c:v>#N/A</c:v>
                </c:pt>
                <c:pt idx="9">
                  <c:v>5.99</c:v>
                </c:pt>
              </c:numCache>
            </c:numRef>
          </c:val>
          <c:extLst>
            <c:ext xmlns:c16="http://schemas.microsoft.com/office/drawing/2014/chart" uri="{C3380CC4-5D6E-409C-BE32-E72D297353CC}">
              <c16:uniqueId val="{00000009-287D-453A-8EBE-23668A9A9D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1896</c:v>
                </c:pt>
                <c:pt idx="5">
                  <c:v>1867</c:v>
                </c:pt>
                <c:pt idx="8">
                  <c:v>1866</c:v>
                </c:pt>
                <c:pt idx="11">
                  <c:v>1925</c:v>
                </c:pt>
                <c:pt idx="14">
                  <c:v>1895</c:v>
                </c:pt>
              </c:numCache>
            </c:numRef>
          </c:val>
          <c:extLst>
            <c:ext xmlns:c16="http://schemas.microsoft.com/office/drawing/2014/chart" uri="{C3380CC4-5D6E-409C-BE32-E72D297353CC}">
              <c16:uniqueId val="{00000000-A466-4306-969C-7791F7F913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66-4306-969C-7791F7F913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3</c:v>
                </c:pt>
                <c:pt idx="6">
                  <c:v>8</c:v>
                </c:pt>
                <c:pt idx="9">
                  <c:v>0</c:v>
                </c:pt>
                <c:pt idx="12">
                  <c:v>3</c:v>
                </c:pt>
              </c:numCache>
            </c:numRef>
          </c:val>
          <c:extLst>
            <c:ext xmlns:c16="http://schemas.microsoft.com/office/drawing/2014/chart" uri="{C3380CC4-5D6E-409C-BE32-E72D297353CC}">
              <c16:uniqueId val="{00000002-A466-4306-969C-7791F7F913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66-4306-969C-7791F7F913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178</c:v>
                </c:pt>
                <c:pt idx="6">
                  <c:v>178</c:v>
                </c:pt>
                <c:pt idx="9">
                  <c:v>162</c:v>
                </c:pt>
                <c:pt idx="12">
                  <c:v>143</c:v>
                </c:pt>
              </c:numCache>
            </c:numRef>
          </c:val>
          <c:extLst>
            <c:ext xmlns:c16="http://schemas.microsoft.com/office/drawing/2014/chart" uri="{C3380CC4-5D6E-409C-BE32-E72D297353CC}">
              <c16:uniqueId val="{00000004-A466-4306-969C-7791F7F913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66-4306-969C-7791F7F913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66-4306-969C-7791F7F913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2339</c:v>
                </c:pt>
                <c:pt idx="3">
                  <c:v>2343</c:v>
                </c:pt>
                <c:pt idx="6">
                  <c:v>2340</c:v>
                </c:pt>
                <c:pt idx="9">
                  <c:v>2497</c:v>
                </c:pt>
                <c:pt idx="12">
                  <c:v>2455</c:v>
                </c:pt>
              </c:numCache>
            </c:numRef>
          </c:val>
          <c:extLst>
            <c:ext xmlns:c16="http://schemas.microsoft.com/office/drawing/2014/chart" uri="{C3380CC4-5D6E-409C-BE32-E72D297353CC}">
              <c16:uniqueId val="{00000007-A466-4306-969C-7791F7F913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566</c:v>
                </c:pt>
                <c:pt idx="2">
                  <c:v>#N/A</c:v>
                </c:pt>
                <c:pt idx="3">
                  <c:v>#N/A</c:v>
                </c:pt>
                <c:pt idx="4">
                  <c:v>657</c:v>
                </c:pt>
                <c:pt idx="5">
                  <c:v>#N/A</c:v>
                </c:pt>
                <c:pt idx="6">
                  <c:v>#N/A</c:v>
                </c:pt>
                <c:pt idx="7">
                  <c:v>660</c:v>
                </c:pt>
                <c:pt idx="8">
                  <c:v>#N/A</c:v>
                </c:pt>
                <c:pt idx="9">
                  <c:v>#N/A</c:v>
                </c:pt>
                <c:pt idx="10">
                  <c:v>734</c:v>
                </c:pt>
                <c:pt idx="11">
                  <c:v>#N/A</c:v>
                </c:pt>
                <c:pt idx="12">
                  <c:v>#N/A</c:v>
                </c:pt>
                <c:pt idx="13">
                  <c:v>706</c:v>
                </c:pt>
                <c:pt idx="14">
                  <c:v>#N/A</c:v>
                </c:pt>
              </c:numCache>
            </c:numRef>
          </c:val>
          <c:smooth val="0"/>
          <c:extLst>
            <c:ext xmlns:c16="http://schemas.microsoft.com/office/drawing/2014/chart" uri="{C3380CC4-5D6E-409C-BE32-E72D297353CC}">
              <c16:uniqueId val="{00000008-A466-4306-969C-7791F7F913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17718</c:v>
                </c:pt>
                <c:pt idx="5">
                  <c:v>17768</c:v>
                </c:pt>
                <c:pt idx="8">
                  <c:v>17265</c:v>
                </c:pt>
                <c:pt idx="11">
                  <c:v>16330</c:v>
                </c:pt>
                <c:pt idx="14">
                  <c:v>15706</c:v>
                </c:pt>
              </c:numCache>
            </c:numRef>
          </c:val>
          <c:extLst>
            <c:ext xmlns:c16="http://schemas.microsoft.com/office/drawing/2014/chart" uri="{C3380CC4-5D6E-409C-BE32-E72D297353CC}">
              <c16:uniqueId val="{00000000-6478-4D75-96F7-3B8423410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307</c:v>
                </c:pt>
                <c:pt idx="5">
                  <c:v>307</c:v>
                </c:pt>
                <c:pt idx="8">
                  <c:v>295</c:v>
                </c:pt>
                <c:pt idx="11">
                  <c:v>278</c:v>
                </c:pt>
                <c:pt idx="14">
                  <c:v>248</c:v>
                </c:pt>
              </c:numCache>
            </c:numRef>
          </c:val>
          <c:extLst>
            <c:ext xmlns:c16="http://schemas.microsoft.com/office/drawing/2014/chart" uri="{C3380CC4-5D6E-409C-BE32-E72D297353CC}">
              <c16:uniqueId val="{00000001-6478-4D75-96F7-3B8423410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3643</c:v>
                </c:pt>
                <c:pt idx="5">
                  <c:v>4363</c:v>
                </c:pt>
                <c:pt idx="8">
                  <c:v>4240</c:v>
                </c:pt>
                <c:pt idx="11">
                  <c:v>3872</c:v>
                </c:pt>
                <c:pt idx="14">
                  <c:v>3916</c:v>
                </c:pt>
              </c:numCache>
            </c:numRef>
          </c:val>
          <c:extLst>
            <c:ext xmlns:c16="http://schemas.microsoft.com/office/drawing/2014/chart" uri="{C3380CC4-5D6E-409C-BE32-E72D297353CC}">
              <c16:uniqueId val="{00000002-6478-4D75-96F7-3B8423410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78-4D75-96F7-3B8423410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78-4D75-96F7-3B8423410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5-6478-4D75-96F7-3B8423410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c:v>
                </c:pt>
                <c:pt idx="3">
                  <c:v>236</c:v>
                </c:pt>
                <c:pt idx="6">
                  <c:v>633</c:v>
                </c:pt>
                <c:pt idx="9">
                  <c:v>719</c:v>
                </c:pt>
                <c:pt idx="12">
                  <c:v>1164</c:v>
                </c:pt>
              </c:numCache>
            </c:numRef>
          </c:val>
          <c:extLst>
            <c:ext xmlns:c16="http://schemas.microsoft.com/office/drawing/2014/chart" uri="{C3380CC4-5D6E-409C-BE32-E72D297353CC}">
              <c16:uniqueId val="{00000006-6478-4D75-96F7-3B8423410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478-4D75-96F7-3B8423410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946</c:v>
                </c:pt>
                <c:pt idx="3">
                  <c:v>1396</c:v>
                </c:pt>
                <c:pt idx="6">
                  <c:v>1559</c:v>
                </c:pt>
                <c:pt idx="9">
                  <c:v>1482</c:v>
                </c:pt>
                <c:pt idx="12">
                  <c:v>1495</c:v>
                </c:pt>
              </c:numCache>
            </c:numRef>
          </c:val>
          <c:extLst>
            <c:ext xmlns:c16="http://schemas.microsoft.com/office/drawing/2014/chart" uri="{C3380CC4-5D6E-409C-BE32-E72D297353CC}">
              <c16:uniqueId val="{00000008-6478-4D75-96F7-3B8423410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85</c:v>
                </c:pt>
                <c:pt idx="3">
                  <c:v>60</c:v>
                </c:pt>
                <c:pt idx="6">
                  <c:v>60</c:v>
                </c:pt>
                <c:pt idx="9">
                  <c:v>60</c:v>
                </c:pt>
                <c:pt idx="12">
                  <c:v>60</c:v>
                </c:pt>
              </c:numCache>
            </c:numRef>
          </c:val>
          <c:extLst>
            <c:ext xmlns:c16="http://schemas.microsoft.com/office/drawing/2014/chart" uri="{C3380CC4-5D6E-409C-BE32-E72D297353CC}">
              <c16:uniqueId val="{00000009-6478-4D75-96F7-3B8423410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22867</c:v>
                </c:pt>
                <c:pt idx="3">
                  <c:v>22799</c:v>
                </c:pt>
                <c:pt idx="6">
                  <c:v>22522</c:v>
                </c:pt>
                <c:pt idx="9">
                  <c:v>21091</c:v>
                </c:pt>
                <c:pt idx="12">
                  <c:v>20742</c:v>
                </c:pt>
              </c:numCache>
            </c:numRef>
          </c:val>
          <c:extLst>
            <c:ext xmlns:c16="http://schemas.microsoft.com/office/drawing/2014/chart" uri="{C3380CC4-5D6E-409C-BE32-E72D297353CC}">
              <c16:uniqueId val="{0000000A-6478-4D75-96F7-3B84234100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2470</c:v>
                </c:pt>
                <c:pt idx="2">
                  <c:v>#N/A</c:v>
                </c:pt>
                <c:pt idx="3">
                  <c:v>#N/A</c:v>
                </c:pt>
                <c:pt idx="4">
                  <c:v>2053</c:v>
                </c:pt>
                <c:pt idx="5">
                  <c:v>#N/A</c:v>
                </c:pt>
                <c:pt idx="6">
                  <c:v>#N/A</c:v>
                </c:pt>
                <c:pt idx="7">
                  <c:v>2973</c:v>
                </c:pt>
                <c:pt idx="8">
                  <c:v>#N/A</c:v>
                </c:pt>
                <c:pt idx="9">
                  <c:v>#N/A</c:v>
                </c:pt>
                <c:pt idx="10">
                  <c:v>2873</c:v>
                </c:pt>
                <c:pt idx="11">
                  <c:v>#N/A</c:v>
                </c:pt>
                <c:pt idx="12">
                  <c:v>#N/A</c:v>
                </c:pt>
                <c:pt idx="13">
                  <c:v>3590</c:v>
                </c:pt>
                <c:pt idx="14">
                  <c:v>#N/A</c:v>
                </c:pt>
              </c:numCache>
            </c:numRef>
          </c:val>
          <c:smooth val="0"/>
          <c:extLst>
            <c:ext xmlns:c16="http://schemas.microsoft.com/office/drawing/2014/chart" uri="{C3380CC4-5D6E-409C-BE32-E72D297353CC}">
              <c16:uniqueId val="{0000000B-6478-4D75-96F7-3B84234100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2653</c:v>
                </c:pt>
                <c:pt idx="1">
                  <c:v>2308</c:v>
                </c:pt>
                <c:pt idx="2">
                  <c:v>2176</c:v>
                </c:pt>
              </c:numCache>
            </c:numRef>
          </c:val>
          <c:extLst>
            <c:ext xmlns:c16="http://schemas.microsoft.com/office/drawing/2014/chart" uri="{C3380CC4-5D6E-409C-BE32-E72D297353CC}">
              <c16:uniqueId val="{00000000-5BCB-4EDE-8C67-CC8C55D380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556</c:v>
                </c:pt>
                <c:pt idx="1">
                  <c:v>286</c:v>
                </c:pt>
                <c:pt idx="2">
                  <c:v>328</c:v>
                </c:pt>
              </c:numCache>
            </c:numRef>
          </c:val>
          <c:extLst>
            <c:ext xmlns:c16="http://schemas.microsoft.com/office/drawing/2014/chart" uri="{C3380CC4-5D6E-409C-BE32-E72D297353CC}">
              <c16:uniqueId val="{00000001-5BCB-4EDE-8C67-CC8C55D380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2875</c:v>
                </c:pt>
                <c:pt idx="1">
                  <c:v>3075</c:v>
                </c:pt>
                <c:pt idx="2">
                  <c:v>3257</c:v>
                </c:pt>
              </c:numCache>
            </c:numRef>
          </c:val>
          <c:extLst>
            <c:ext xmlns:c16="http://schemas.microsoft.com/office/drawing/2014/chart" uri="{C3380CC4-5D6E-409C-BE32-E72D297353CC}">
              <c16:uniqueId val="{00000002-5BCB-4EDE-8C67-CC8C55D380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合併特例事業債・臨時財政対策債等に係る元利償還金の減に伴い、元利償還金は約</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億円の減、算入公債費等は</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公営企業債の元利償還金に対する繰入金は、償還終了等により約</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算入公債費等よりも元利償還金等の減少率が大きかったことから、実質公債費比率の分子は約</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大型施設の整備が続く一般会計では、元利償還金が高い水準で推移しており、今後も大型施設（新環境センター、廃棄物運搬中継施設等）の整備が予定されている状況を踏まえると、投資的事業をさらに厳選し、財政規模に見合った事業を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一般会計等に係る地方債の現在残高は、令和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年度の地方債発行額（挾間小学校整備事業、災害復旧事業等）よりも償還額（合併特例事業債、臨時財政対策債等）が大きかったことにより、約</a:t>
          </a:r>
          <a:r>
            <a:rPr kumimoji="1" lang="en-US" altLang="ja-JP" sz="1300">
              <a:latin typeface="ＭＳ ゴシック" pitchFamily="49" charset="-128"/>
              <a:ea typeface="ＭＳ ゴシック" pitchFamily="49" charset="-128"/>
            </a:rPr>
            <a:t>3.5</a:t>
          </a:r>
          <a:r>
            <a:rPr kumimoji="1" lang="ja-JP" altLang="en-US" sz="1300">
              <a:latin typeface="ＭＳ ゴシック" pitchFamily="49" charset="-128"/>
              <a:ea typeface="ＭＳ ゴシック" pitchFamily="49" charset="-128"/>
            </a:rPr>
            <a:t>億円の減となっている。</a:t>
          </a:r>
        </a:p>
        <a:p>
          <a:r>
            <a:rPr kumimoji="1" lang="ja-JP" altLang="en-US" sz="1300">
              <a:latin typeface="ＭＳ ゴシック" pitchFamily="49" charset="-128"/>
              <a:ea typeface="ＭＳ ゴシック" pitchFamily="49" charset="-128"/>
            </a:rPr>
            <a:t>退職手当負担見込額は、退職者の増に伴い、約</a:t>
          </a:r>
          <a:r>
            <a:rPr kumimoji="1" lang="en-US" altLang="ja-JP" sz="1300">
              <a:latin typeface="ＭＳ ゴシック" pitchFamily="49" charset="-128"/>
              <a:ea typeface="ＭＳ ゴシック" pitchFamily="49" charset="-128"/>
            </a:rPr>
            <a:t>4.5</a:t>
          </a:r>
          <a:r>
            <a:rPr kumimoji="1" lang="ja-JP" altLang="en-US" sz="1300">
              <a:latin typeface="ＭＳ ゴシック" pitchFamily="49" charset="-128"/>
              <a:ea typeface="ＭＳ ゴシック" pitchFamily="49" charset="-128"/>
            </a:rPr>
            <a:t>億円の増となっている。</a:t>
          </a:r>
        </a:p>
        <a:p>
          <a:r>
            <a:rPr kumimoji="1" lang="ja-JP" altLang="en-US" sz="1300">
              <a:latin typeface="ＭＳ ゴシック" pitchFamily="49" charset="-128"/>
              <a:ea typeface="ＭＳ ゴシック" pitchFamily="49" charset="-128"/>
            </a:rPr>
            <a:t>基準財政需要額算入見込額は、臨時財政対策債・合併特例事業債償還費の減に伴い、約</a:t>
          </a:r>
          <a:r>
            <a:rPr kumimoji="1" lang="en-US" altLang="ja-JP" sz="1300">
              <a:latin typeface="ＭＳ ゴシック" pitchFamily="49" charset="-128"/>
              <a:ea typeface="ＭＳ ゴシック" pitchFamily="49" charset="-128"/>
            </a:rPr>
            <a:t>6.2</a:t>
          </a:r>
          <a:r>
            <a:rPr kumimoji="1" lang="ja-JP" altLang="en-US" sz="1300">
              <a:latin typeface="ＭＳ ゴシック" pitchFamily="49" charset="-128"/>
              <a:ea typeface="ＭＳ ゴシック" pitchFamily="49" charset="-128"/>
            </a:rPr>
            <a:t>億円の減となっている。</a:t>
          </a:r>
        </a:p>
        <a:p>
          <a:r>
            <a:rPr kumimoji="1" lang="ja-JP" altLang="en-US" sz="1300">
              <a:latin typeface="ＭＳ ゴシック" pitchFamily="49" charset="-128"/>
              <a:ea typeface="ＭＳ ゴシック" pitchFamily="49" charset="-128"/>
            </a:rPr>
            <a:t>将来負担額が約</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億円の増、充当可能財源等が</a:t>
          </a:r>
          <a:r>
            <a:rPr kumimoji="1" lang="en-US" altLang="ja-JP" sz="1300">
              <a:latin typeface="ＭＳ ゴシック" pitchFamily="49" charset="-128"/>
              <a:ea typeface="ＭＳ ゴシック" pitchFamily="49" charset="-128"/>
            </a:rPr>
            <a:t>6.1</a:t>
          </a:r>
          <a:r>
            <a:rPr kumimoji="1" lang="ja-JP" altLang="en-US" sz="1300">
              <a:latin typeface="ＭＳ ゴシック" pitchFamily="49" charset="-128"/>
              <a:ea typeface="ＭＳ ゴシック" pitchFamily="49" charset="-128"/>
            </a:rPr>
            <a:t>億円の減となったことにより、将来負担比率の分子は約</a:t>
          </a:r>
          <a:r>
            <a:rPr kumimoji="1" lang="en-US" altLang="ja-JP" sz="1300">
              <a:latin typeface="ＭＳ ゴシック" pitchFamily="49" charset="-128"/>
              <a:ea typeface="ＭＳ ゴシック" pitchFamily="49" charset="-128"/>
            </a:rPr>
            <a:t>7.2</a:t>
          </a:r>
          <a:r>
            <a:rPr kumimoji="1" lang="ja-JP" altLang="en-US" sz="1300">
              <a:latin typeface="ＭＳ ゴシック" pitchFamily="49" charset="-128"/>
              <a:ea typeface="ＭＳ ゴシック" pitchFamily="49" charset="-128"/>
            </a:rPr>
            <a:t>億円の増となっている。</a:t>
          </a:r>
        </a:p>
        <a:p>
          <a:r>
            <a:rPr kumimoji="1" lang="ja-JP" altLang="en-US" sz="1300">
              <a:latin typeface="ＭＳ ゴシック" pitchFamily="49" charset="-128"/>
              <a:ea typeface="ＭＳ ゴシック" pitchFamily="49" charset="-128"/>
            </a:rPr>
            <a:t>今後は大型施設（新環境センター、廃棄物運搬中継施設等）の整備に伴う地方債残高の増や充当可能基金の減が見込まれるため、第</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次行財政改革推進計画に基づき事業精査を行い、適正な規模での事業実施や基金残高の保有に努め、将来の負担を抑制する必要がある。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大分県由布市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財政調整基金は、人件費・物価高騰に伴う物件費の増や保育所運営費・障害福祉サービス費等の経常的な扶助費の増等による収支差に対応するため、約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一方で、減債基金は約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億円の増、特定目的基金はふるさと納税額の増や国債運用による各基金の運用益の増、入湯税超過課税分に係る観光・環境振興基金の新設により約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億円の増となった結果、基金全体としては約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財政調整基金については、経常経費の削減や投資的事業の精査を行い、歳出を抑制することが必要である。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財政調整基金以外については、各基金の目的に沿った事業に対して取り崩しを行い、財政調整基金への過度な負担を軽減する。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地域振興基金：地域住民の連帯強化や地域振興を図る。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みらいふるさと基金：由布市のまちづくりのために募った寄附金を財源として個性豊かで活力ある魅力的な地域づくりを行う。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地域福祉基金：高齢化社会に対応した福祉保健活動の促進を図る。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森林環境譲与税基金：森林環境譲与税を財源として森林整備の促進を図る。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環境・観光振興基金：入湯税超過課税分を財源として温泉資源の保護や観光客の快適性の充実等を図る。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まちづくり支援自動販売機基金：自動販売機による寄附金をまちづくりに要する経費に充当する。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子ども及び高校生等医療費助成事業基金：子ども・高校生等の医療費の一部を助成する事業の円滑な運営を図る。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潤いのあるまち環境整備基金：美しい自然環境や魅力ある景観、良好な生活環境の保全等を図る。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みらいふるさと基金：ふるさと納税額の増に伴う積立金の増により約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環境・観光振興基金：入湯税超過課税分として約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億円を積み立て、オーバーツーリズム対策経費として約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その他基金：国債運用による運用益の増等により各基金の残高も増となっていることから、特定目的基金全体として、約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地域振興基金：今後の大型施設の整備や公共施設等の更新、除却に係る経費の財源として取り崩す予定である。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みらいふるさと基金：積み立てられた寄附金をまちづくりに有効な事業の財源として取り崩す予定である。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その他基金：各基金の目的に沿った事業に対して取り崩しを行う予定である。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決算剰余金や国債運用による運用益等を約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億円積み立てたものの、人件費・物価高騰に伴う物件費の増や保育所運営費・障害福祉サービス費等の経常的な扶助費の増等による収支差に対応するため、約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今後見込まれる大型施設の整備に必要な財源を確保するためにも、経常経費の削減や投資的事業の精査を行い、歳出を抑制することが必要である。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臨時財政対策債元金償還分として約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年度普通交付税追加交付で措置された臨時財政対策債償還基金費分や国債運用による運用益等を約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財政状況を鑑み、繰上償還を適宜検討し、地方債現在高や公債費の縮減に努める。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大分県平均を上回っているものの、類似団体平均と全国平均を下回っている。</a:t>
          </a:r>
        </a:p>
        <a:p>
          <a:r>
            <a:rPr kumimoji="1" lang="ja-JP" altLang="en-US" sz="1200">
              <a:latin typeface="ＭＳ Ｐゴシック" panose="020B0600070205080204" pitchFamily="50" charset="-128"/>
              <a:ea typeface="ＭＳ Ｐゴシック" panose="020B0600070205080204" pitchFamily="50" charset="-128"/>
            </a:rPr>
            <a:t>市民税・固定資産税等の市税の増等に伴い、単年度の財政力指数は</a:t>
          </a:r>
          <a:r>
            <a:rPr kumimoji="1" lang="en-US" altLang="ja-JP" sz="1200">
              <a:latin typeface="ＭＳ Ｐゴシック" panose="020B0600070205080204" pitchFamily="50" charset="-128"/>
              <a:ea typeface="ＭＳ Ｐゴシック" panose="020B0600070205080204" pitchFamily="50" charset="-128"/>
            </a:rPr>
            <a:t>0.44</a:t>
          </a:r>
          <a:r>
            <a:rPr kumimoji="1" lang="ja-JP" altLang="en-US" sz="1200">
              <a:latin typeface="ＭＳ Ｐゴシック" panose="020B0600070205080204" pitchFamily="50" charset="-128"/>
              <a:ea typeface="ＭＳ Ｐゴシック" panose="020B0600070205080204" pitchFamily="50" charset="-128"/>
            </a:rPr>
            <a:t>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か年平均の財政力指数は前年度比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ポイント増となっているが、ここ数年の公共施設の大規模改修や新設により、今後は公債費の増が見込まれる。</a:t>
          </a:r>
        </a:p>
        <a:p>
          <a:r>
            <a:rPr kumimoji="1" lang="ja-JP" altLang="en-US" sz="1200">
              <a:latin typeface="ＭＳ Ｐゴシック" panose="020B0600070205080204" pitchFamily="50" charset="-128"/>
              <a:ea typeface="ＭＳ Ｐゴシック" panose="020B0600070205080204" pitchFamily="50" charset="-128"/>
            </a:rPr>
            <a:t>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次由布市総合計画や由布市総合戦略（第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期）に沿って活力あるまちづくりを展開しつつ、公共施設等総合管理計画等に基づき経常経費の削減を図り、財政基盤の強化に努める。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人件費や物件費（委託料）、扶助費（福祉関係経費）の増に伴い、経常経費充当一般財源は増となっているものの、市民税・固定資産税等の市税や地方特例交付金等の増に伴い、経常一般財源の伸び率が上回った結果、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今後は大型施設（新環境センター、廃棄物運搬中継施設等）の整備による公債費の増が見込まれるため、維持管理費等の経常経費の削減を図る必要がある。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70866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529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70866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287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63</xdr:row>
      <xdr:rowOff>27432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1991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62</xdr:row>
      <xdr:rowOff>131318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199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144289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10668</xdr:rowOff>
    </xdr:from>
    <xdr:to>
      <xdr:col>11</xdr:col>
      <xdr:colOff>82550</xdr:colOff>
      <xdr:row>61</xdr:row>
      <xdr:rowOff>112268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97045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前年度と比較して物件費と維持補修費は減となっているが、人件費は増となっている。人件費の増額理由として、給与引き上げや会計年度任用職員の勤勉手当支給開始等に伴う増が挙げられる。</a:t>
          </a:r>
        </a:p>
        <a:p>
          <a:r>
            <a:rPr kumimoji="1" lang="ja-JP" altLang="en-US" sz="1300">
              <a:latin typeface="ＭＳ Ｐゴシック" panose="020B0600070205080204" pitchFamily="50" charset="-128"/>
              <a:ea typeface="ＭＳ Ｐゴシック" panose="020B0600070205080204" pitchFamily="50" charset="-128"/>
            </a:rPr>
            <a:t>今後は物価高騰に伴う物件費の増や公共施設等の老朽化に伴う維持補修費の増が見込まれるため、第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次行財政改革推進計画に基づき経常経費の削減を図る必要がある。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115195</xdr:rowOff>
    </xdr:from>
    <xdr:to>
      <xdr:col>23</xdr:col>
      <xdr:colOff>133350</xdr:colOff>
      <xdr:row>83</xdr:row>
      <xdr:rowOff>127877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5545"/>
          <a:ext cx="8382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83688</xdr:rowOff>
    </xdr:from>
    <xdr:to>
      <xdr:col>19</xdr:col>
      <xdr:colOff>133350</xdr:colOff>
      <xdr:row>83</xdr:row>
      <xdr:rowOff>115195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14038"/>
          <a:ext cx="889000" cy="3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54288</xdr:rowOff>
    </xdr:from>
    <xdr:to>
      <xdr:col>15</xdr:col>
      <xdr:colOff>82550</xdr:colOff>
      <xdr:row>83</xdr:row>
      <xdr:rowOff>83688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4638"/>
          <a:ext cx="889000" cy="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31364</xdr:rowOff>
    </xdr:from>
    <xdr:to>
      <xdr:col>11</xdr:col>
      <xdr:colOff>31750</xdr:colOff>
      <xdr:row>83</xdr:row>
      <xdr:rowOff>54288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6171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77077</xdr:rowOff>
    </xdr:from>
    <xdr:to>
      <xdr:col>23</xdr:col>
      <xdr:colOff>184150</xdr:colOff>
      <xdr:row>84</xdr:row>
      <xdr:rowOff>7227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49154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7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64395</xdr:rowOff>
    </xdr:from>
    <xdr:to>
      <xdr:col>19</xdr:col>
      <xdr:colOff>184150</xdr:colOff>
      <xdr:row>83</xdr:row>
      <xdr:rowOff>165995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150772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32888</xdr:rowOff>
    </xdr:from>
    <xdr:to>
      <xdr:col>15</xdr:col>
      <xdr:colOff>133350</xdr:colOff>
      <xdr:row>83</xdr:row>
      <xdr:rowOff>134488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144665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3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3488</xdr:rowOff>
    </xdr:from>
    <xdr:to>
      <xdr:col>11</xdr:col>
      <xdr:colOff>82550</xdr:colOff>
      <xdr:row>83</xdr:row>
      <xdr:rowOff>105088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115265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0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152014</xdr:rowOff>
    </xdr:from>
    <xdr:to>
      <xdr:col>7</xdr:col>
      <xdr:colOff>31750</xdr:colOff>
      <xdr:row>83</xdr:row>
      <xdr:rowOff>82164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92341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7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類似団体平均、全国平均ともに上回っている。</a:t>
          </a:r>
        </a:p>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ポイント増となっており、類似団体平均や全国平均と比べると依然として高い状況にある。</a:t>
          </a: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次行財政改革推進計画等に基づき給与体系の点検を適宜行い、より一層の給与の適正化に努める。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170543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463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市の面積が広大で、行政庁舎・消防庁舎を各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か所配置する必要があることから、職員数が多い状況である。</a:t>
          </a:r>
        </a:p>
        <a:p>
          <a:r>
            <a:rPr kumimoji="1" lang="ja-JP" altLang="en-US" sz="1300">
              <a:latin typeface="ＭＳ Ｐゴシック" panose="020B0600070205080204" pitchFamily="50" charset="-128"/>
              <a:ea typeface="ＭＳ Ｐゴシック" panose="020B0600070205080204" pitchFamily="50" charset="-128"/>
            </a:rPr>
            <a:t>職員数の増加理由として、定年延長制度により隔年で大量退職・大量採用が生じることを防ぐために、一時的に定員数を増やしたことが挙げられる。</a:t>
          </a: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次行財政改革推進計画や定員管理計画等に基づき業務の効率化や組織体制の見直し等を行い、職員数の適正化を図る。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145648</xdr:rowOff>
    </xdr:from>
    <xdr:to>
      <xdr:col>81</xdr:col>
      <xdr:colOff>44450</xdr:colOff>
      <xdr:row>60</xdr:row>
      <xdr:rowOff>148865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2648"/>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144039</xdr:rowOff>
    </xdr:from>
    <xdr:to>
      <xdr:col>77</xdr:col>
      <xdr:colOff>44450</xdr:colOff>
      <xdr:row>60</xdr:row>
      <xdr:rowOff>145648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103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138811</xdr:rowOff>
    </xdr:from>
    <xdr:to>
      <xdr:col>72</xdr:col>
      <xdr:colOff>203200</xdr:colOff>
      <xdr:row>60</xdr:row>
      <xdr:rowOff>144039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5811"/>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137202</xdr:rowOff>
    </xdr:from>
    <xdr:to>
      <xdr:col>68</xdr:col>
      <xdr:colOff>152400</xdr:colOff>
      <xdr:row>60</xdr:row>
      <xdr:rowOff>138811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42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98065</xdr:rowOff>
    </xdr:from>
    <xdr:to>
      <xdr:col>81</xdr:col>
      <xdr:colOff>95250</xdr:colOff>
      <xdr:row>61</xdr:row>
      <xdr:rowOff>28215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70142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94848</xdr:rowOff>
    </xdr:from>
    <xdr:to>
      <xdr:col>77</xdr:col>
      <xdr:colOff>95250</xdr:colOff>
      <xdr:row>61</xdr:row>
      <xdr:rowOff>24998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6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93239</xdr:rowOff>
    </xdr:from>
    <xdr:to>
      <xdr:col>73</xdr:col>
      <xdr:colOff>44450</xdr:colOff>
      <xdr:row>61</xdr:row>
      <xdr:rowOff>23389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8166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6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88011</xdr:rowOff>
    </xdr:from>
    <xdr:to>
      <xdr:col>68</xdr:col>
      <xdr:colOff>203200</xdr:colOff>
      <xdr:row>61</xdr:row>
      <xdr:rowOff>18161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6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86402</xdr:rowOff>
    </xdr:from>
    <xdr:to>
      <xdr:col>64</xdr:col>
      <xdr:colOff>152400</xdr:colOff>
      <xdr:row>61</xdr:row>
      <xdr:rowOff>16552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類似団体平均を下回っているものの、大分県平均と全国平均を上回っている。</a:t>
          </a:r>
        </a:p>
        <a:p>
          <a:r>
            <a:rPr kumimoji="1" lang="ja-JP" altLang="en-US" sz="1300">
              <a:latin typeface="ＭＳ Ｐゴシック" panose="020B0600070205080204" pitchFamily="50" charset="-128"/>
              <a:ea typeface="ＭＳ Ｐゴシック" panose="020B0600070205080204" pitchFamily="50" charset="-128"/>
            </a:rPr>
            <a:t>庄内公民館整備事業や災害復旧事業（令和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号等）、し尿処理施設整備事業等に係る起債の償還が令和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年度から開始されたことにより、前年度比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今後も大型施設（新環境センター、廃棄物運搬中継施設等）の整備による償還費の増が見込まれるため、適正な規模の事業実施により地方債発行額の抑制を図る必要がある。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115509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05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92528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58057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58057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ポイント増となっているが、主な理由として、定年退職者の増に伴う退職手当負担見込額の増や臨時財政対策債・合併特例事業債償還費等の減に伴う基準財政需要額算入見込額の減が挙げられる。</a:t>
          </a:r>
        </a:p>
        <a:p>
          <a:r>
            <a:rPr kumimoji="1" lang="ja-JP" altLang="en-US" sz="1300">
              <a:latin typeface="ＭＳ Ｐゴシック" panose="020B0600070205080204" pitchFamily="50" charset="-128"/>
              <a:ea typeface="ＭＳ Ｐゴシック" panose="020B0600070205080204" pitchFamily="50" charset="-128"/>
            </a:rPr>
            <a:t>今後は大型施設（新環境センター、廃棄物運搬中継施設等）の整備による地方債残高の増が見込まれるため、既存事業の見直しや新規事業実施の適正化を図り、財政の健全化に努める。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37677</xdr:rowOff>
    </xdr:from>
    <xdr:to>
      <xdr:col>81</xdr:col>
      <xdr:colOff>44450</xdr:colOff>
      <xdr:row>16</xdr:row>
      <xdr:rowOff>122132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80877"/>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59125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80877"/>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85796</xdr:rowOff>
    </xdr:from>
    <xdr:to>
      <xdr:col>72</xdr:col>
      <xdr:colOff>203200</xdr:colOff>
      <xdr:row>16</xdr:row>
      <xdr:rowOff>59125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657546"/>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85796</xdr:rowOff>
    </xdr:from>
    <xdr:to>
      <xdr:col>68</xdr:col>
      <xdr:colOff>152400</xdr:colOff>
      <xdr:row>15</xdr:row>
      <xdr:rowOff>164888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57546"/>
          <a:ext cx="8890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71332</xdr:rowOff>
    </xdr:from>
    <xdr:to>
      <xdr:col>81</xdr:col>
      <xdr:colOff>95250</xdr:colOff>
      <xdr:row>17</xdr:row>
      <xdr:rowOff>1482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43409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8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158327</xdr:rowOff>
    </xdr:from>
    <xdr:to>
      <xdr:col>77</xdr:col>
      <xdr:colOff>95250</xdr:colOff>
      <xdr:row>16</xdr:row>
      <xdr:rowOff>88477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73254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1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8325</xdr:rowOff>
    </xdr:from>
    <xdr:to>
      <xdr:col>73</xdr:col>
      <xdr:colOff>44450</xdr:colOff>
      <xdr:row>16</xdr:row>
      <xdr:rowOff>109925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94702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34996</xdr:rowOff>
    </xdr:from>
    <xdr:to>
      <xdr:col>68</xdr:col>
      <xdr:colOff>203200</xdr:colOff>
      <xdr:row>15</xdr:row>
      <xdr:rowOff>136596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146773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114088</xdr:rowOff>
    </xdr:from>
    <xdr:to>
      <xdr:col>64</xdr:col>
      <xdr:colOff>152400</xdr:colOff>
      <xdr:row>16</xdr:row>
      <xdr:rowOff>44238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54415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5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100">
              <a:latin typeface="ＭＳ Ｐゴシック" panose="020B0600070205080204" pitchFamily="50" charset="-128"/>
              <a:ea typeface="ＭＳ Ｐゴシック" panose="020B0600070205080204" pitchFamily="50" charset="-128"/>
            </a:rPr>
            <a:t>市の面積が広大で、行政庁舎・消防庁舎を各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か所配置する必要があることから、職員数が多い状況であり、経常収支比率の人件費分が高い水準となっている。</a:t>
          </a:r>
        </a:p>
        <a:p>
          <a:r>
            <a:rPr kumimoji="1" lang="ja-JP" altLang="en-US" sz="1100">
              <a:latin typeface="ＭＳ Ｐゴシック" panose="020B0600070205080204" pitchFamily="50" charset="-128"/>
              <a:ea typeface="ＭＳ Ｐゴシック" panose="020B0600070205080204" pitchFamily="50" charset="-128"/>
            </a:rPr>
            <a:t>給与引き上げや会計年度任用職員の勤勉手当支給開始等に伴い、人件費に係る経常経費充当一般財源が約</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億円の増となり、比率は前年度比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ポイント増となっている。</a:t>
          </a:r>
        </a:p>
        <a:p>
          <a:r>
            <a:rPr kumimoji="1" lang="ja-JP" altLang="en-US" sz="1100">
              <a:latin typeface="ＭＳ Ｐゴシック" panose="020B0600070205080204" pitchFamily="50" charset="-128"/>
              <a:ea typeface="ＭＳ Ｐゴシック" panose="020B0600070205080204" pitchFamily="50" charset="-128"/>
            </a:rPr>
            <a:t>今後も第</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次行財政改革推進計画等に基づき給与体系等の点検を適宜行い、人件費の抑制を図る必要がある。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131572</xdr:rowOff>
    </xdr:from>
    <xdr:to>
      <xdr:col>24</xdr:col>
      <xdr:colOff>25400</xdr:colOff>
      <xdr:row>38</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66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8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大分県平均、類似団体平均、全国平均のすべてを下回っている。</a:t>
          </a:r>
        </a:p>
        <a:p>
          <a:r>
            <a:rPr kumimoji="1" lang="ja-JP" altLang="en-US" sz="1200">
              <a:latin typeface="ＭＳ Ｐゴシック" panose="020B0600070205080204" pitchFamily="50" charset="-128"/>
              <a:ea typeface="ＭＳ Ｐゴシック" panose="020B0600070205080204" pitchFamily="50" charset="-128"/>
            </a:rPr>
            <a:t>人件費・物価高騰に伴う委託料や光熱水費の増等により、物件費に係る経常経費充当一般財源が約</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億円の増となり、比率は前年度比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ポイント増となっている。</a:t>
          </a:r>
        </a:p>
        <a:p>
          <a:r>
            <a:rPr kumimoji="1" lang="ja-JP" altLang="en-US" sz="1200">
              <a:latin typeface="ＭＳ Ｐゴシック" panose="020B0600070205080204" pitchFamily="50" charset="-128"/>
              <a:ea typeface="ＭＳ Ｐゴシック" panose="020B0600070205080204" pitchFamily="50" charset="-128"/>
            </a:rPr>
            <a:t>今後も人件費の高騰や物価高騰に伴う物件費の増が見込まれるため、第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次行財政改革推進計画に基づき経常経費の削減を図る必要がある。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56134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04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83566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0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53848</xdr:rowOff>
    </xdr:from>
    <xdr:to>
      <xdr:col>73</xdr:col>
      <xdr:colOff>180975</xdr:colOff>
      <xdr:row>15</xdr:row>
      <xdr:rowOff>83566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541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53848</xdr:rowOff>
    </xdr:from>
    <xdr:to>
      <xdr:col>69</xdr:col>
      <xdr:colOff>92075</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541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xdr:rowOff>
    </xdr:from>
    <xdr:to>
      <xdr:col>82</xdr:col>
      <xdr:colOff>158750</xdr:colOff>
      <xdr:row>15</xdr:row>
      <xdr:rowOff>106934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21861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119143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xdr:rowOff>
    </xdr:from>
    <xdr:to>
      <xdr:col>69</xdr:col>
      <xdr:colOff>142875</xdr:colOff>
      <xdr:row>14</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114825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大分県平均と全国平均を下回っているものの、類似団体平均を上回っている。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人件費の高騰等に伴い、保育所運営費や障害福祉サービス費等は上昇傾向となっている。</a:t>
          </a:r>
        </a:p>
        <a:p>
          <a:r>
            <a:rPr kumimoji="1" lang="ja-JP" altLang="en-US" sz="1200">
              <a:latin typeface="ＭＳ Ｐゴシック" panose="020B0600070205080204" pitchFamily="50" charset="-128"/>
              <a:ea typeface="ＭＳ Ｐゴシック" panose="020B0600070205080204" pitchFamily="50" charset="-128"/>
            </a:rPr>
            <a:t>扶助費に係る経常経費充当一般財源は約</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億円の増となり、比率は前年度比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ポイント増となっている。</a:t>
          </a:r>
        </a:p>
        <a:p>
          <a:r>
            <a:rPr kumimoji="1" lang="ja-JP" altLang="en-US" sz="1200">
              <a:latin typeface="ＭＳ Ｐゴシック" panose="020B0600070205080204" pitchFamily="50" charset="-128"/>
              <a:ea typeface="ＭＳ Ｐゴシック" panose="020B0600070205080204" pitchFamily="50" charset="-128"/>
            </a:rPr>
            <a:t>今後も扶助費の増が見込まれるため、単独事業等の見直しを行い、扶助費の抑制に努める。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72572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73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xdr:rowOff>
    </xdr:from>
    <xdr:to>
      <xdr:col>19</xdr:col>
      <xdr:colOff>187325</xdr:colOff>
      <xdr:row>58</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51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58</xdr:row>
      <xdr:rowOff>7257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58965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127907</xdr:rowOff>
    </xdr:from>
    <xdr:to>
      <xdr:col>15</xdr:col>
      <xdr:colOff>149225</xdr:colOff>
      <xdr:row>58</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42834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大分県平均を下回っているものの、類似団体平均と全国平均を上回っている。</a:t>
          </a:r>
        </a:p>
        <a:p>
          <a:r>
            <a:rPr kumimoji="1" lang="ja-JP" altLang="en-US" sz="1300">
              <a:latin typeface="ＭＳ Ｐゴシック" panose="020B0600070205080204" pitchFamily="50" charset="-128"/>
              <a:ea typeface="ＭＳ Ｐゴシック" panose="020B0600070205080204" pitchFamily="50" charset="-128"/>
            </a:rPr>
            <a:t>高齢化に伴う後期高齢者医療事業特別会計への繰出金の増等により、繰出金等に係る経常経費充当一般財源は約</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億円の増となっているものの、比率は前年度と同水準となっている。</a:t>
          </a:r>
        </a:p>
        <a:p>
          <a:r>
            <a:rPr kumimoji="1" lang="ja-JP" altLang="en-US" sz="1300">
              <a:latin typeface="ＭＳ Ｐゴシック" panose="020B0600070205080204" pitchFamily="50" charset="-128"/>
              <a:ea typeface="ＭＳ Ｐゴシック" panose="020B0600070205080204" pitchFamily="50" charset="-128"/>
            </a:rPr>
            <a:t>今後は特別会計のさらなる健全化を図り、赤字補填的な繰出金の抑制を目指す。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45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20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大分県平均、類似団体平均、全国平均のすべてを下回っている。</a:t>
          </a:r>
        </a:p>
        <a:p>
          <a:r>
            <a:rPr kumimoji="1" lang="ja-JP" altLang="en-US" sz="1300">
              <a:latin typeface="ＭＳ Ｐゴシック" panose="020B0600070205080204" pitchFamily="50" charset="-128"/>
              <a:ea typeface="ＭＳ Ｐゴシック" panose="020B0600070205080204" pitchFamily="50" charset="-128"/>
            </a:rPr>
            <a:t>簡易水道事業に係る償還費の減に伴う水道事業会計への繰出金の減等により、補助費等に係る経常経費充当一般財源が約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億円の減となり、比率は前年度比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今後も補助金交付団体の事業内容や収支報告書を精査し、補助金額の適正化に努める。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020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0203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065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0065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大分県平均、類似団体平均、全国平均のすべてを上回っている。</a:t>
          </a:r>
        </a:p>
        <a:p>
          <a:r>
            <a:rPr kumimoji="1" lang="ja-JP" altLang="en-US" sz="1200">
              <a:latin typeface="ＭＳ Ｐゴシック" panose="020B0600070205080204" pitchFamily="50" charset="-128"/>
              <a:ea typeface="ＭＳ Ｐゴシック" panose="020B0600070205080204" pitchFamily="50" charset="-128"/>
            </a:rPr>
            <a:t>合併特例事業債・臨時財政対策債等の償還費の減に伴い、公債費に係る経常経費充当一般財源は約</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億円の減となり、比率は前年度比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ポイント減となっている。</a:t>
          </a:r>
        </a:p>
        <a:p>
          <a:r>
            <a:rPr kumimoji="1" lang="ja-JP" altLang="en-US" sz="1200">
              <a:latin typeface="ＭＳ Ｐゴシック" panose="020B0600070205080204" pitchFamily="50" charset="-128"/>
              <a:ea typeface="ＭＳ Ｐゴシック" panose="020B0600070205080204" pitchFamily="50" charset="-128"/>
            </a:rPr>
            <a:t>経常収支比率の公債費分は高い水準となっており、今後も大型施設（新環境センター、廃棄物運搬中継施設等）の整備による公債費の増が見込まれるため、適正な規模の事業実施により地方債発行額の抑制を図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162379</xdr:rowOff>
    </xdr:from>
    <xdr:to>
      <xdr:col>24</xdr:col>
      <xdr:colOff>25400</xdr:colOff>
      <xdr:row>80</xdr:row>
      <xdr:rowOff>99786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069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140607</xdr:rowOff>
    </xdr:from>
    <xdr:to>
      <xdr:col>19</xdr:col>
      <xdr:colOff>187325</xdr:colOff>
      <xdr:row>80</xdr:row>
      <xdr:rowOff>99786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85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79</xdr:row>
      <xdr:rowOff>140607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41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80</xdr:row>
      <xdr:rowOff>34471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41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70956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111579</xdr:rowOff>
    </xdr:from>
    <xdr:to>
      <xdr:col>24</xdr:col>
      <xdr:colOff>76200</xdr:colOff>
      <xdr:row>80</xdr:row>
      <xdr:rowOff>41729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83656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48986</xdr:rowOff>
    </xdr:from>
    <xdr:to>
      <xdr:col>20</xdr:col>
      <xdr:colOff>38100</xdr:colOff>
      <xdr:row>80</xdr:row>
      <xdr:rowOff>150586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135363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5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155121</xdr:rowOff>
    </xdr:from>
    <xdr:to>
      <xdr:col>6</xdr:col>
      <xdr:colOff>171450</xdr:colOff>
      <xdr:row>80</xdr:row>
      <xdr:rowOff>85271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70048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大分県平均、類似団体平均、全国平均のすべてを下回っている。</a:t>
          </a:r>
        </a:p>
        <a:p>
          <a:r>
            <a:rPr kumimoji="1" lang="ja-JP" altLang="en-US" sz="1200">
              <a:latin typeface="ＭＳ Ｐゴシック" panose="020B0600070205080204" pitchFamily="50" charset="-128"/>
              <a:ea typeface="ＭＳ Ｐゴシック" panose="020B0600070205080204" pitchFamily="50" charset="-128"/>
            </a:rPr>
            <a:t>市民税・固定資産税等の市税や地方特例交付金等の増に伴い、経常一般財源は約</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億円の増となったものの、人件費や扶助費等の義務的経費は削減が難しく、今後も経常経費充当一般財源の増加または高止まりが見込まれる。</a:t>
          </a:r>
        </a:p>
        <a:p>
          <a:r>
            <a:rPr kumimoji="1" lang="ja-JP" altLang="en-US" sz="1200">
              <a:latin typeface="ＭＳ Ｐゴシック" panose="020B0600070205080204" pitchFamily="50" charset="-128"/>
              <a:ea typeface="ＭＳ Ｐゴシック" panose="020B0600070205080204" pitchFamily="50" charset="-128"/>
            </a:rPr>
            <a:t>持続的な財政運営を行うため、第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次行財政改革推進計画に示された目標の達成に向けた取り組みを実施し、引き続き経常経費の削減に努める。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760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77</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15468"/>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168148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154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67581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147254</xdr:rowOff>
    </xdr:from>
    <xdr:to>
      <xdr:col>29</xdr:col>
      <xdr:colOff>127000</xdr:colOff>
      <xdr:row>17</xdr:row>
      <xdr:rowOff>170468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9529"/>
          <a:ext cx="647700" cy="23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132031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4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170468</xdr:rowOff>
    </xdr:from>
    <xdr:to>
      <xdr:col>26</xdr:col>
      <xdr:colOff>50800</xdr:colOff>
      <xdr:row>18</xdr:row>
      <xdr:rowOff>14075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2743"/>
          <a:ext cx="698500" cy="15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14075</xdr:rowOff>
    </xdr:from>
    <xdr:to>
      <xdr:col>22</xdr:col>
      <xdr:colOff>114300</xdr:colOff>
      <xdr:row>18</xdr:row>
      <xdr:rowOff>20442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7800"/>
          <a:ext cx="698500" cy="6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20442</xdr:rowOff>
    </xdr:from>
    <xdr:to>
      <xdr:col>18</xdr:col>
      <xdr:colOff>177800</xdr:colOff>
      <xdr:row>18</xdr:row>
      <xdr:rowOff>21402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4167"/>
          <a:ext cx="698500" cy="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96454</xdr:rowOff>
    </xdr:from>
    <xdr:to>
      <xdr:col>29</xdr:col>
      <xdr:colOff>177800</xdr:colOff>
      <xdr:row>18</xdr:row>
      <xdr:rowOff>26604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112981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119668</xdr:rowOff>
    </xdr:from>
    <xdr:to>
      <xdr:col>26</xdr:col>
      <xdr:colOff>101600</xdr:colOff>
      <xdr:row>18</xdr:row>
      <xdr:rowOff>49818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59995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134725</xdr:rowOff>
    </xdr:from>
    <xdr:to>
      <xdr:col>22</xdr:col>
      <xdr:colOff>165100</xdr:colOff>
      <xdr:row>18</xdr:row>
      <xdr:rowOff>64875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75052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141092</xdr:rowOff>
    </xdr:from>
    <xdr:to>
      <xdr:col>19</xdr:col>
      <xdr:colOff>38100</xdr:colOff>
      <xdr:row>18</xdr:row>
      <xdr:rowOff>71242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81419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142052</xdr:rowOff>
    </xdr:from>
    <xdr:to>
      <xdr:col>15</xdr:col>
      <xdr:colOff>101600</xdr:colOff>
      <xdr:row>18</xdr:row>
      <xdr:rowOff>72202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56979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15539</xdr:rowOff>
    </xdr:from>
    <xdr:to>
      <xdr:col>29</xdr:col>
      <xdr:colOff>127000</xdr:colOff>
      <xdr:row>37</xdr:row>
      <xdr:rowOff>31197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40239"/>
          <a:ext cx="647700" cy="1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15539</xdr:rowOff>
    </xdr:from>
    <xdr:to>
      <xdr:col>26</xdr:col>
      <xdr:colOff>50800</xdr:colOff>
      <xdr:row>37</xdr:row>
      <xdr:rowOff>56934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0239"/>
          <a:ext cx="698500" cy="4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56934</xdr:rowOff>
    </xdr:from>
    <xdr:to>
      <xdr:col>22</xdr:col>
      <xdr:colOff>114300</xdr:colOff>
      <xdr:row>37</xdr:row>
      <xdr:rowOff>61735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81634"/>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61735</xdr:rowOff>
    </xdr:from>
    <xdr:to>
      <xdr:col>18</xdr:col>
      <xdr:colOff>177800</xdr:colOff>
      <xdr:row>37</xdr:row>
      <xdr:rowOff>114122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86435"/>
          <a:ext cx="698500" cy="52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151847</xdr:rowOff>
    </xdr:from>
    <xdr:to>
      <xdr:col>29</xdr:col>
      <xdr:colOff>177800</xdr:colOff>
      <xdr:row>37</xdr:row>
      <xdr:rowOff>81997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0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123924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136189</xdr:rowOff>
    </xdr:from>
    <xdr:to>
      <xdr:col>26</xdr:col>
      <xdr:colOff>101600</xdr:colOff>
      <xdr:row>37</xdr:row>
      <xdr:rowOff>66339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51116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6134</xdr:rowOff>
    </xdr:from>
    <xdr:to>
      <xdr:col>22</xdr:col>
      <xdr:colOff>165100</xdr:colOff>
      <xdr:row>37</xdr:row>
      <xdr:rowOff>107734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3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10935</xdr:rowOff>
    </xdr:from>
    <xdr:to>
      <xdr:col>19</xdr:col>
      <xdr:colOff>38100</xdr:colOff>
      <xdr:row>37</xdr:row>
      <xdr:rowOff>112535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97312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2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63322</xdr:rowOff>
    </xdr:from>
    <xdr:to>
      <xdr:col>15</xdr:col>
      <xdr:colOff>101600</xdr:colOff>
      <xdr:row>37</xdr:row>
      <xdr:rowOff>164922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149699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122570</xdr:rowOff>
    </xdr:from>
    <xdr:to>
      <xdr:col>24</xdr:col>
      <xdr:colOff>63500</xdr:colOff>
      <xdr:row>36</xdr:row>
      <xdr:rowOff>138961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4770"/>
          <a:ext cx="8382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138961</xdr:rowOff>
    </xdr:from>
    <xdr:to>
      <xdr:col>19</xdr:col>
      <xdr:colOff>177800</xdr:colOff>
      <xdr:row>36</xdr:row>
      <xdr:rowOff>159462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1161"/>
          <a:ext cx="889000" cy="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159462</xdr:rowOff>
    </xdr:from>
    <xdr:to>
      <xdr:col>15</xdr:col>
      <xdr:colOff>50800</xdr:colOff>
      <xdr:row>36</xdr:row>
      <xdr:rowOff>166358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1662"/>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166358</xdr:rowOff>
    </xdr:from>
    <xdr:to>
      <xdr:col>10</xdr:col>
      <xdr:colOff>114300</xdr:colOff>
      <xdr:row>37</xdr:row>
      <xdr:rowOff>7805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38558"/>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71770</xdr:rowOff>
    </xdr:from>
    <xdr:to>
      <xdr:col>24</xdr:col>
      <xdr:colOff>114300</xdr:colOff>
      <xdr:row>37</xdr:row>
      <xdr:rowOff>1920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94647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88161</xdr:rowOff>
    </xdr:from>
    <xdr:to>
      <xdr:col>20</xdr:col>
      <xdr:colOff>38100</xdr:colOff>
      <xdr:row>37</xdr:row>
      <xdr:rowOff>18311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34838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108662</xdr:rowOff>
    </xdr:from>
    <xdr:to>
      <xdr:col>15</xdr:col>
      <xdr:colOff>101600</xdr:colOff>
      <xdr:row>37</xdr:row>
      <xdr:rowOff>38812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55339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115558</xdr:rowOff>
    </xdr:from>
    <xdr:to>
      <xdr:col>10</xdr:col>
      <xdr:colOff>165100</xdr:colOff>
      <xdr:row>37</xdr:row>
      <xdr:rowOff>45708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62235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128455</xdr:rowOff>
    </xdr:from>
    <xdr:to>
      <xdr:col>6</xdr:col>
      <xdr:colOff>38100</xdr:colOff>
      <xdr:row>37</xdr:row>
      <xdr:rowOff>58605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49732</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3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93989</xdr:rowOff>
    </xdr:from>
    <xdr:to>
      <xdr:col>24</xdr:col>
      <xdr:colOff>63500</xdr:colOff>
      <xdr:row>56</xdr:row>
      <xdr:rowOff>95645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5189"/>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93989</xdr:rowOff>
    </xdr:from>
    <xdr:to>
      <xdr:col>19</xdr:col>
      <xdr:colOff>177800</xdr:colOff>
      <xdr:row>56</xdr:row>
      <xdr:rowOff>132005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5189"/>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132005</xdr:rowOff>
    </xdr:from>
    <xdr:to>
      <xdr:col>15</xdr:col>
      <xdr:colOff>50800</xdr:colOff>
      <xdr:row>57</xdr:row>
      <xdr:rowOff>9896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3205"/>
          <a:ext cx="889000" cy="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9896</xdr:rowOff>
    </xdr:from>
    <xdr:to>
      <xdr:col>10</xdr:col>
      <xdr:colOff>114300</xdr:colOff>
      <xdr:row>57</xdr:row>
      <xdr:rowOff>39482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82546"/>
          <a:ext cx="889000" cy="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135055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44845</xdr:rowOff>
    </xdr:from>
    <xdr:to>
      <xdr:col>24</xdr:col>
      <xdr:colOff>114300</xdr:colOff>
      <xdr:row>56</xdr:row>
      <xdr:rowOff>146445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4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23272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43189</xdr:rowOff>
    </xdr:from>
    <xdr:to>
      <xdr:col>20</xdr:col>
      <xdr:colOff>38100</xdr:colOff>
      <xdr:row>56</xdr:row>
      <xdr:rowOff>144789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135916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81205</xdr:rowOff>
    </xdr:from>
    <xdr:to>
      <xdr:col>15</xdr:col>
      <xdr:colOff>101600</xdr:colOff>
      <xdr:row>57</xdr:row>
      <xdr:rowOff>11355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2482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130546</xdr:rowOff>
    </xdr:from>
    <xdr:to>
      <xdr:col>10</xdr:col>
      <xdr:colOff>165100</xdr:colOff>
      <xdr:row>57</xdr:row>
      <xdr:rowOff>60696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51823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160132</xdr:rowOff>
    </xdr:from>
    <xdr:to>
      <xdr:col>6</xdr:col>
      <xdr:colOff>38100</xdr:colOff>
      <xdr:row>57</xdr:row>
      <xdr:rowOff>90282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5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10655</xdr:rowOff>
    </xdr:from>
    <xdr:to>
      <xdr:col>24</xdr:col>
      <xdr:colOff>63500</xdr:colOff>
      <xdr:row>79</xdr:row>
      <xdr:rowOff>11836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5520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10655</xdr:rowOff>
    </xdr:from>
    <xdr:to>
      <xdr:col>19</xdr:col>
      <xdr:colOff>177800</xdr:colOff>
      <xdr:row>79</xdr:row>
      <xdr:rowOff>18238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55205"/>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17666</xdr:rowOff>
    </xdr:from>
    <xdr:to>
      <xdr:col>15</xdr:col>
      <xdr:colOff>50800</xdr:colOff>
      <xdr:row>79</xdr:row>
      <xdr:rowOff>18238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221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17666</xdr:rowOff>
    </xdr:from>
    <xdr:to>
      <xdr:col>10</xdr:col>
      <xdr:colOff>114300</xdr:colOff>
      <xdr:row>79</xdr:row>
      <xdr:rowOff>17704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221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132486</xdr:rowOff>
    </xdr:from>
    <xdr:to>
      <xdr:col>24</xdr:col>
      <xdr:colOff>114300</xdr:colOff>
      <xdr:row>79</xdr:row>
      <xdr:rowOff>62636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47413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131305</xdr:rowOff>
    </xdr:from>
    <xdr:to>
      <xdr:col>20</xdr:col>
      <xdr:colOff>38100</xdr:colOff>
      <xdr:row>79</xdr:row>
      <xdr:rowOff>61455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52582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138888</xdr:rowOff>
    </xdr:from>
    <xdr:to>
      <xdr:col>15</xdr:col>
      <xdr:colOff>101600</xdr:colOff>
      <xdr:row>79</xdr:row>
      <xdr:rowOff>69038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60165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138316</xdr:rowOff>
    </xdr:from>
    <xdr:to>
      <xdr:col>10</xdr:col>
      <xdr:colOff>165100</xdr:colOff>
      <xdr:row>79</xdr:row>
      <xdr:rowOff>68466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59593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138354</xdr:rowOff>
    </xdr:from>
    <xdr:to>
      <xdr:col>6</xdr:col>
      <xdr:colOff>38100</xdr:colOff>
      <xdr:row>79</xdr:row>
      <xdr:rowOff>68504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59631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158001</xdr:rowOff>
    </xdr:from>
    <xdr:to>
      <xdr:col>24</xdr:col>
      <xdr:colOff>63500</xdr:colOff>
      <xdr:row>96</xdr:row>
      <xdr:rowOff>14864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45751"/>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158001</xdr:rowOff>
    </xdr:from>
    <xdr:to>
      <xdr:col>19</xdr:col>
      <xdr:colOff>177800</xdr:colOff>
      <xdr:row>96</xdr:row>
      <xdr:rowOff>53263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45751"/>
          <a:ext cx="8890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120407</xdr:rowOff>
    </xdr:from>
    <xdr:to>
      <xdr:col>15</xdr:col>
      <xdr:colOff>50800</xdr:colOff>
      <xdr:row>96</xdr:row>
      <xdr:rowOff>53263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08157"/>
          <a:ext cx="889000" cy="1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120407</xdr:rowOff>
    </xdr:from>
    <xdr:to>
      <xdr:col>10</xdr:col>
      <xdr:colOff>114300</xdr:colOff>
      <xdr:row>96</xdr:row>
      <xdr:rowOff>143383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08157"/>
          <a:ext cx="889000" cy="19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135514</xdr:rowOff>
    </xdr:from>
    <xdr:to>
      <xdr:col>24</xdr:col>
      <xdr:colOff>114300</xdr:colOff>
      <xdr:row>96</xdr:row>
      <xdr:rowOff>65664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113941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107201</xdr:rowOff>
    </xdr:from>
    <xdr:to>
      <xdr:col>20</xdr:col>
      <xdr:colOff>38100</xdr:colOff>
      <xdr:row>96</xdr:row>
      <xdr:rowOff>37351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53878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2463</xdr:rowOff>
    </xdr:from>
    <xdr:to>
      <xdr:col>15</xdr:col>
      <xdr:colOff>101600</xdr:colOff>
      <xdr:row>96</xdr:row>
      <xdr:rowOff>104063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120590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3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69607</xdr:rowOff>
    </xdr:from>
    <xdr:to>
      <xdr:col>10</xdr:col>
      <xdr:colOff>165100</xdr:colOff>
      <xdr:row>95</xdr:row>
      <xdr:rowOff>171207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16284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3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92583</xdr:rowOff>
    </xdr:from>
    <xdr:to>
      <xdr:col>6</xdr:col>
      <xdr:colOff>38100</xdr:colOff>
      <xdr:row>97</xdr:row>
      <xdr:rowOff>22733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39260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164225</xdr:rowOff>
    </xdr:from>
    <xdr:to>
      <xdr:col>55</xdr:col>
      <xdr:colOff>0</xdr:colOff>
      <xdr:row>37</xdr:row>
      <xdr:rowOff>165826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07875"/>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77212</xdr:rowOff>
    </xdr:from>
    <xdr:to>
      <xdr:col>50</xdr:col>
      <xdr:colOff>114300</xdr:colOff>
      <xdr:row>37</xdr:row>
      <xdr:rowOff>164225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0862"/>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77212</xdr:rowOff>
    </xdr:from>
    <xdr:to>
      <xdr:col>45</xdr:col>
      <xdr:colOff>177800</xdr:colOff>
      <xdr:row>38</xdr:row>
      <xdr:rowOff>9032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0862"/>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98663</xdr:rowOff>
    </xdr:from>
    <xdr:to>
      <xdr:col>41</xdr:col>
      <xdr:colOff>50800</xdr:colOff>
      <xdr:row>38</xdr:row>
      <xdr:rowOff>9032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9413"/>
          <a:ext cx="889000" cy="4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115025</xdr:rowOff>
    </xdr:from>
    <xdr:to>
      <xdr:col>55</xdr:col>
      <xdr:colOff>50800</xdr:colOff>
      <xdr:row>38</xdr:row>
      <xdr:rowOff>45176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86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29952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113425</xdr:rowOff>
    </xdr:from>
    <xdr:to>
      <xdr:col>50</xdr:col>
      <xdr:colOff>165100</xdr:colOff>
      <xdr:row>38</xdr:row>
      <xdr:rowOff>43575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34702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26412</xdr:rowOff>
    </xdr:from>
    <xdr:to>
      <xdr:col>46</xdr:col>
      <xdr:colOff>38100</xdr:colOff>
      <xdr:row>37</xdr:row>
      <xdr:rowOff>128012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119139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129682</xdr:rowOff>
    </xdr:from>
    <xdr:to>
      <xdr:col>41</xdr:col>
      <xdr:colOff>101600</xdr:colOff>
      <xdr:row>38</xdr:row>
      <xdr:rowOff>59832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50959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47863</xdr:rowOff>
    </xdr:from>
    <xdr:to>
      <xdr:col>36</xdr:col>
      <xdr:colOff>165100</xdr:colOff>
      <xdr:row>35</xdr:row>
      <xdr:rowOff>149463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140590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70992</xdr:rowOff>
    </xdr:from>
    <xdr:to>
      <xdr:col>55</xdr:col>
      <xdr:colOff>0</xdr:colOff>
      <xdr:row>57</xdr:row>
      <xdr:rowOff>15108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72192"/>
          <a:ext cx="838200" cy="1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56430</xdr:rowOff>
    </xdr:from>
    <xdr:to>
      <xdr:col>50</xdr:col>
      <xdr:colOff>114300</xdr:colOff>
      <xdr:row>57</xdr:row>
      <xdr:rowOff>15108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657630"/>
          <a:ext cx="889000" cy="13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17724</xdr:rowOff>
    </xdr:from>
    <xdr:to>
      <xdr:col>45</xdr:col>
      <xdr:colOff>177800</xdr:colOff>
      <xdr:row>56</xdr:row>
      <xdr:rowOff>56430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18924"/>
          <a:ext cx="889000" cy="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7601</xdr:rowOff>
    </xdr:from>
    <xdr:to>
      <xdr:col>41</xdr:col>
      <xdr:colOff>50800</xdr:colOff>
      <xdr:row>56</xdr:row>
      <xdr:rowOff>17724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08801"/>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20192</xdr:rowOff>
    </xdr:from>
    <xdr:to>
      <xdr:col>55</xdr:col>
      <xdr:colOff>50800</xdr:colOff>
      <xdr:row>56</xdr:row>
      <xdr:rowOff>121792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43069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135758</xdr:rowOff>
    </xdr:from>
    <xdr:to>
      <xdr:col>50</xdr:col>
      <xdr:colOff>165100</xdr:colOff>
      <xdr:row>57</xdr:row>
      <xdr:rowOff>65908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57035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5630</xdr:rowOff>
    </xdr:from>
    <xdr:to>
      <xdr:col>46</xdr:col>
      <xdr:colOff>38100</xdr:colOff>
      <xdr:row>56</xdr:row>
      <xdr:rowOff>107230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123757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8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138374</xdr:rowOff>
    </xdr:from>
    <xdr:to>
      <xdr:col>41</xdr:col>
      <xdr:colOff>101600</xdr:colOff>
      <xdr:row>56</xdr:row>
      <xdr:rowOff>68524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85051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34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128251</xdr:rowOff>
    </xdr:from>
    <xdr:to>
      <xdr:col>36</xdr:col>
      <xdr:colOff>165100</xdr:colOff>
      <xdr:row>56</xdr:row>
      <xdr:rowOff>58401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74928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3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163097</xdr:rowOff>
    </xdr:from>
    <xdr:to>
      <xdr:col>55</xdr:col>
      <xdr:colOff>0</xdr:colOff>
      <xdr:row>77</xdr:row>
      <xdr:rowOff>24440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193297"/>
          <a:ext cx="838200" cy="3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648</xdr:rowOff>
    </xdr:from>
    <xdr:to>
      <xdr:col>50</xdr:col>
      <xdr:colOff>114300</xdr:colOff>
      <xdr:row>77</xdr:row>
      <xdr:rowOff>24440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02298"/>
          <a:ext cx="889000" cy="2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648</xdr:rowOff>
    </xdr:from>
    <xdr:to>
      <xdr:col>45</xdr:col>
      <xdr:colOff>177800</xdr:colOff>
      <xdr:row>77</xdr:row>
      <xdr:rowOff>84722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02298"/>
          <a:ext cx="889000" cy="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32595</xdr:rowOff>
    </xdr:from>
    <xdr:to>
      <xdr:col>41</xdr:col>
      <xdr:colOff>50800</xdr:colOff>
      <xdr:row>77</xdr:row>
      <xdr:rowOff>84722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34245"/>
          <a:ext cx="889000" cy="5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85833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112297</xdr:rowOff>
    </xdr:from>
    <xdr:to>
      <xdr:col>55</xdr:col>
      <xdr:colOff>50800</xdr:colOff>
      <xdr:row>77</xdr:row>
      <xdr:rowOff>42447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135174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9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145090</xdr:rowOff>
    </xdr:from>
    <xdr:to>
      <xdr:col>50</xdr:col>
      <xdr:colOff>165100</xdr:colOff>
      <xdr:row>77</xdr:row>
      <xdr:rowOff>75240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91767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121298</xdr:rowOff>
    </xdr:from>
    <xdr:to>
      <xdr:col>46</xdr:col>
      <xdr:colOff>38100</xdr:colOff>
      <xdr:row>77</xdr:row>
      <xdr:rowOff>51448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67975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33922</xdr:rowOff>
    </xdr:from>
    <xdr:to>
      <xdr:col>41</xdr:col>
      <xdr:colOff>101600</xdr:colOff>
      <xdr:row>77</xdr:row>
      <xdr:rowOff>135522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152049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153245</xdr:rowOff>
    </xdr:from>
    <xdr:to>
      <xdr:col>36</xdr:col>
      <xdr:colOff>165100</xdr:colOff>
      <xdr:row>77</xdr:row>
      <xdr:rowOff>83395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99922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132042</xdr:rowOff>
    </xdr:from>
    <xdr:to>
      <xdr:col>55</xdr:col>
      <xdr:colOff>0</xdr:colOff>
      <xdr:row>97</xdr:row>
      <xdr:rowOff>73028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591242"/>
          <a:ext cx="838200" cy="1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100707</xdr:rowOff>
    </xdr:from>
    <xdr:to>
      <xdr:col>50</xdr:col>
      <xdr:colOff>114300</xdr:colOff>
      <xdr:row>97</xdr:row>
      <xdr:rowOff>73028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559907"/>
          <a:ext cx="889000" cy="14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126864</xdr:rowOff>
    </xdr:from>
    <xdr:to>
      <xdr:col>45</xdr:col>
      <xdr:colOff>177800</xdr:colOff>
      <xdr:row>96</xdr:row>
      <xdr:rowOff>100707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414614"/>
          <a:ext cx="889000" cy="14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126864</xdr:rowOff>
    </xdr:from>
    <xdr:to>
      <xdr:col>41</xdr:col>
      <xdr:colOff>50800</xdr:colOff>
      <xdr:row>96</xdr:row>
      <xdr:rowOff>65708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414614"/>
          <a:ext cx="889000" cy="1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81242</xdr:rowOff>
    </xdr:from>
    <xdr:to>
      <xdr:col>55</xdr:col>
      <xdr:colOff>50800</xdr:colOff>
      <xdr:row>97</xdr:row>
      <xdr:rowOff>11392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59669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22228</xdr:rowOff>
    </xdr:from>
    <xdr:to>
      <xdr:col>50</xdr:col>
      <xdr:colOff>165100</xdr:colOff>
      <xdr:row>97</xdr:row>
      <xdr:rowOff>123828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114955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49907</xdr:rowOff>
    </xdr:from>
    <xdr:to>
      <xdr:col>46</xdr:col>
      <xdr:colOff>38100</xdr:colOff>
      <xdr:row>96</xdr:row>
      <xdr:rowOff>151507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142634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76064</xdr:rowOff>
    </xdr:from>
    <xdr:to>
      <xdr:col>41</xdr:col>
      <xdr:colOff>101600</xdr:colOff>
      <xdr:row>96</xdr:row>
      <xdr:rowOff>6214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3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22741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3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14908</xdr:rowOff>
    </xdr:from>
    <xdr:to>
      <xdr:col>36</xdr:col>
      <xdr:colOff>165100</xdr:colOff>
      <xdr:row>96</xdr:row>
      <xdr:rowOff>116508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133035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32098</xdr:rowOff>
    </xdr:from>
    <xdr:to>
      <xdr:col>85</xdr:col>
      <xdr:colOff>127000</xdr:colOff>
      <xdr:row>33</xdr:row>
      <xdr:rowOff>86551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5175598"/>
          <a:ext cx="838200" cy="56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19114</xdr:rowOff>
    </xdr:from>
    <xdr:to>
      <xdr:col>81</xdr:col>
      <xdr:colOff>50800</xdr:colOff>
      <xdr:row>33</xdr:row>
      <xdr:rowOff>86551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5505514"/>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38316</xdr:rowOff>
    </xdr:from>
    <xdr:to>
      <xdr:col>76</xdr:col>
      <xdr:colOff>114300</xdr:colOff>
      <xdr:row>32</xdr:row>
      <xdr:rowOff>19114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53532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38316</xdr:rowOff>
    </xdr:from>
    <xdr:to>
      <xdr:col>71</xdr:col>
      <xdr:colOff>177800</xdr:colOff>
      <xdr:row>34</xdr:row>
      <xdr:rowOff>123835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5353266"/>
          <a:ext cx="889000" cy="59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142536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4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152748</xdr:rowOff>
    </xdr:from>
    <xdr:to>
      <xdr:col>85</xdr:col>
      <xdr:colOff>177800</xdr:colOff>
      <xdr:row>30</xdr:row>
      <xdr:rowOff>82898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51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105775</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507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35751</xdr:rowOff>
    </xdr:from>
    <xdr:to>
      <xdr:col>81</xdr:col>
      <xdr:colOff>101600</xdr:colOff>
      <xdr:row>33</xdr:row>
      <xdr:rowOff>137351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56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153878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54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139764</xdr:rowOff>
    </xdr:from>
    <xdr:to>
      <xdr:col>76</xdr:col>
      <xdr:colOff>165100</xdr:colOff>
      <xdr:row>32</xdr:row>
      <xdr:rowOff>69914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54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86441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22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158966</xdr:rowOff>
    </xdr:from>
    <xdr:to>
      <xdr:col>72</xdr:col>
      <xdr:colOff>38100</xdr:colOff>
      <xdr:row>31</xdr:row>
      <xdr:rowOff>89116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5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105643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07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73035</xdr:rowOff>
    </xdr:from>
    <xdr:to>
      <xdr:col>67</xdr:col>
      <xdr:colOff>101600</xdr:colOff>
      <xdr:row>35</xdr:row>
      <xdr:rowOff>3185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9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19712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67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44907</xdr:rowOff>
    </xdr:from>
    <xdr:to>
      <xdr:col>85</xdr:col>
      <xdr:colOff>127000</xdr:colOff>
      <xdr:row>76</xdr:row>
      <xdr:rowOff>9868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903657"/>
          <a:ext cx="838200" cy="1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44907</xdr:rowOff>
    </xdr:from>
    <xdr:to>
      <xdr:col>81</xdr:col>
      <xdr:colOff>50800</xdr:colOff>
      <xdr:row>76</xdr:row>
      <xdr:rowOff>53442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903657"/>
          <a:ext cx="8890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53442</xdr:rowOff>
    </xdr:from>
    <xdr:to>
      <xdr:col>76</xdr:col>
      <xdr:colOff>114300</xdr:colOff>
      <xdr:row>76</xdr:row>
      <xdr:rowOff>59830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08364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59830</xdr:rowOff>
    </xdr:from>
    <xdr:to>
      <xdr:col>71</xdr:col>
      <xdr:colOff>177800</xdr:colOff>
      <xdr:row>76</xdr:row>
      <xdr:rowOff>65112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090030"/>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130518</xdr:rowOff>
    </xdr:from>
    <xdr:to>
      <xdr:col>85</xdr:col>
      <xdr:colOff>177800</xdr:colOff>
      <xdr:row>76</xdr:row>
      <xdr:rowOff>60668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153395</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8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165557</xdr:rowOff>
    </xdr:from>
    <xdr:to>
      <xdr:col>81</xdr:col>
      <xdr:colOff>101600</xdr:colOff>
      <xdr:row>75</xdr:row>
      <xdr:rowOff>95707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112234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2642</xdr:rowOff>
    </xdr:from>
    <xdr:to>
      <xdr:col>76</xdr:col>
      <xdr:colOff>165100</xdr:colOff>
      <xdr:row>76</xdr:row>
      <xdr:rowOff>104242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120769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9030</xdr:rowOff>
    </xdr:from>
    <xdr:to>
      <xdr:col>72</xdr:col>
      <xdr:colOff>38100</xdr:colOff>
      <xdr:row>76</xdr:row>
      <xdr:rowOff>110630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0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127157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14312</xdr:rowOff>
    </xdr:from>
    <xdr:to>
      <xdr:col>67</xdr:col>
      <xdr:colOff>101600</xdr:colOff>
      <xdr:row>76</xdr:row>
      <xdr:rowOff>115912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107039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3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137295</xdr:rowOff>
    </xdr:from>
    <xdr:to>
      <xdr:col>85</xdr:col>
      <xdr:colOff>127000</xdr:colOff>
      <xdr:row>98</xdr:row>
      <xdr:rowOff>160967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39395"/>
          <a:ext cx="838200" cy="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160967</xdr:rowOff>
    </xdr:from>
    <xdr:to>
      <xdr:col>81</xdr:col>
      <xdr:colOff>50800</xdr:colOff>
      <xdr:row>99</xdr:row>
      <xdr:rowOff>13342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63067"/>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167966</xdr:rowOff>
    </xdr:from>
    <xdr:to>
      <xdr:col>76</xdr:col>
      <xdr:colOff>114300</xdr:colOff>
      <xdr:row>99</xdr:row>
      <xdr:rowOff>13342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70066"/>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167966</xdr:rowOff>
    </xdr:from>
    <xdr:to>
      <xdr:col>71</xdr:col>
      <xdr:colOff>177800</xdr:colOff>
      <xdr:row>99</xdr:row>
      <xdr:rowOff>27998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970066"/>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86495</xdr:rowOff>
    </xdr:from>
    <xdr:to>
      <xdr:col>85</xdr:col>
      <xdr:colOff>177800</xdr:colOff>
      <xdr:row>99</xdr:row>
      <xdr:rowOff>16645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19648</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110167</xdr:rowOff>
    </xdr:from>
    <xdr:to>
      <xdr:col>81</xdr:col>
      <xdr:colOff>101600</xdr:colOff>
      <xdr:row>99</xdr:row>
      <xdr:rowOff>40317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31444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70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133992</xdr:rowOff>
    </xdr:from>
    <xdr:to>
      <xdr:col>76</xdr:col>
      <xdr:colOff>165100</xdr:colOff>
      <xdr:row>99</xdr:row>
      <xdr:rowOff>64142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55269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117166</xdr:rowOff>
    </xdr:from>
    <xdr:to>
      <xdr:col>72</xdr:col>
      <xdr:colOff>38100</xdr:colOff>
      <xdr:row>99</xdr:row>
      <xdr:rowOff>47316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70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148648</xdr:rowOff>
    </xdr:from>
    <xdr:to>
      <xdr:col>67</xdr:col>
      <xdr:colOff>101600</xdr:colOff>
      <xdr:row>99</xdr:row>
      <xdr:rowOff>78798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69925</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42488</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8038"/>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163138</xdr:rowOff>
    </xdr:from>
    <xdr:to>
      <xdr:col>98</xdr:col>
      <xdr:colOff>38100</xdr:colOff>
      <xdr:row>59</xdr:row>
      <xdr:rowOff>93288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84415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16751</xdr:rowOff>
    </xdr:from>
    <xdr:to>
      <xdr:col>116</xdr:col>
      <xdr:colOff>63500</xdr:colOff>
      <xdr:row>75</xdr:row>
      <xdr:rowOff>57576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75501"/>
          <a:ext cx="838200" cy="4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57576</xdr:rowOff>
    </xdr:from>
    <xdr:to>
      <xdr:col>111</xdr:col>
      <xdr:colOff>177800</xdr:colOff>
      <xdr:row>75</xdr:row>
      <xdr:rowOff>66015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16326"/>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66015</xdr:rowOff>
    </xdr:from>
    <xdr:to>
      <xdr:col>107</xdr:col>
      <xdr:colOff>50800</xdr:colOff>
      <xdr:row>75</xdr:row>
      <xdr:rowOff>97028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24765"/>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97028</xdr:rowOff>
    </xdr:from>
    <xdr:to>
      <xdr:col>102</xdr:col>
      <xdr:colOff>114300</xdr:colOff>
      <xdr:row>75</xdr:row>
      <xdr:rowOff>106724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55778"/>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137401</xdr:rowOff>
    </xdr:from>
    <xdr:to>
      <xdr:col>116</xdr:col>
      <xdr:colOff>114300</xdr:colOff>
      <xdr:row>75</xdr:row>
      <xdr:rowOff>67551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160278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6776</xdr:rowOff>
    </xdr:from>
    <xdr:to>
      <xdr:col>112</xdr:col>
      <xdr:colOff>38100</xdr:colOff>
      <xdr:row>75</xdr:row>
      <xdr:rowOff>108376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124903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15215</xdr:rowOff>
    </xdr:from>
    <xdr:to>
      <xdr:col>107</xdr:col>
      <xdr:colOff>101600</xdr:colOff>
      <xdr:row>75</xdr:row>
      <xdr:rowOff>116815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133342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4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46228</xdr:rowOff>
    </xdr:from>
    <xdr:to>
      <xdr:col>102</xdr:col>
      <xdr:colOff>165100</xdr:colOff>
      <xdr:row>75</xdr:row>
      <xdr:rowOff>147828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164355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55924</xdr:rowOff>
    </xdr:from>
    <xdr:to>
      <xdr:col>98</xdr:col>
      <xdr:colOff>38100</xdr:colOff>
      <xdr:row>75</xdr:row>
      <xdr:rowOff>157525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14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148651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706.644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90,028</a:t>
          </a:r>
          <a:r>
            <a:rPr kumimoji="1" lang="ja-JP" altLang="en-US" sz="1300">
              <a:latin typeface="ＭＳ Ｐゴシック" panose="020B0600070205080204" pitchFamily="50" charset="-128"/>
              <a:ea typeface="ＭＳ Ｐゴシック" panose="020B0600070205080204" pitchFamily="50" charset="-128"/>
            </a:rPr>
            <a:t>円となっている。施設の新設や道路改良等による新規整備が大分県平均、類似団体平均、全国平均のすべてを上回る状況が続いている。前年度比</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増となっており、今後も大型施設（新環境センター、廃棄物運搬中継施設等）の整備に加え、公共施設等の老朽化に伴う更新整備も必要になることから、市の財政規模を踏まえた適正な規模での事業実施により健全な財政運営を行っていく必要があ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64,707</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号災害等により前年度比</a:t>
          </a:r>
          <a:r>
            <a:rPr kumimoji="1" lang="en-US" altLang="ja-JP" sz="1300">
              <a:latin typeface="ＭＳ Ｐゴシック" panose="020B0600070205080204" pitchFamily="50" charset="-128"/>
              <a:ea typeface="ＭＳ Ｐゴシック" panose="020B0600070205080204" pitchFamily="50" charset="-128"/>
            </a:rPr>
            <a:t>62.2</a:t>
          </a:r>
          <a:r>
            <a:rPr kumimoji="1" lang="ja-JP" altLang="en-US" sz="1300">
              <a:latin typeface="ＭＳ Ｐゴシック" panose="020B0600070205080204" pitchFamily="50" charset="-128"/>
              <a:ea typeface="ＭＳ Ｐゴシック" panose="020B0600070205080204" pitchFamily="50" charset="-128"/>
            </a:rPr>
            <a:t>％増と大きく増加し、類似団体の中で最も高い水準となっている。早期復旧に向け最優先で災害復旧事業に取り組み、経費の減少を図る。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73,223</a:t>
          </a:r>
          <a:r>
            <a:rPr kumimoji="1" lang="ja-JP" altLang="en-US" sz="1300">
              <a:latin typeface="ＭＳ Ｐゴシック" panose="020B0600070205080204" pitchFamily="50" charset="-128"/>
              <a:ea typeface="ＭＳ Ｐゴシック" panose="020B0600070205080204" pitchFamily="50" charset="-128"/>
            </a:rPr>
            <a:t>円となっている。合併特例事業債・臨時財政対策債償還費等の減に伴い、前年度比</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減となっているものの、大分県平均、類似団体平均、全国平均のすべてを上回っている。普通建設事業費の抑制に加え、高利率借入金の繰上償還の検討や単年の起債借入額が償還額を上回らないように調整を図る等、公債費と地方債残高の減少に向けて多角的な取り組み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大分県由布市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33,521
32,748
319.32
24,724,912
23,687,428
658,684
11,556,888
20,742,090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84150</xdr:rowOff>
    </xdr:from>
    <xdr:to>
      <xdr:col>24</xdr:col>
      <xdr:colOff>63500</xdr:colOff>
      <xdr:row>37</xdr:row>
      <xdr:rowOff>94209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27800"/>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94209</xdr:rowOff>
    </xdr:from>
    <xdr:to>
      <xdr:col>19</xdr:col>
      <xdr:colOff>177800</xdr:colOff>
      <xdr:row>37</xdr:row>
      <xdr:rowOff>99558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37859"/>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99558</xdr:rowOff>
    </xdr:from>
    <xdr:to>
      <xdr:col>15</xdr:col>
      <xdr:colOff>50800</xdr:colOff>
      <xdr:row>37</xdr:row>
      <xdr:rowOff>109250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43208"/>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109250</xdr:rowOff>
    </xdr:from>
    <xdr:to>
      <xdr:col>10</xdr:col>
      <xdr:colOff>114300</xdr:colOff>
      <xdr:row>37</xdr:row>
      <xdr:rowOff>110668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52900"/>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33350</xdr:rowOff>
    </xdr:from>
    <xdr:to>
      <xdr:col>24</xdr:col>
      <xdr:colOff>114300</xdr:colOff>
      <xdr:row>37</xdr:row>
      <xdr:rowOff>134950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43409</xdr:rowOff>
    </xdr:from>
    <xdr:to>
      <xdr:col>20</xdr:col>
      <xdr:colOff>38100</xdr:colOff>
      <xdr:row>37</xdr:row>
      <xdr:rowOff>145009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136136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48758</xdr:rowOff>
    </xdr:from>
    <xdr:to>
      <xdr:col>15</xdr:col>
      <xdr:colOff>101600</xdr:colOff>
      <xdr:row>37</xdr:row>
      <xdr:rowOff>150358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141484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8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58450</xdr:rowOff>
    </xdr:from>
    <xdr:to>
      <xdr:col>10</xdr:col>
      <xdr:colOff>165100</xdr:colOff>
      <xdr:row>37</xdr:row>
      <xdr:rowOff>160051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2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151178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59868</xdr:rowOff>
    </xdr:from>
    <xdr:to>
      <xdr:col>6</xdr:col>
      <xdr:colOff>38100</xdr:colOff>
      <xdr:row>37</xdr:row>
      <xdr:rowOff>161468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152595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159771</xdr:rowOff>
    </xdr:from>
    <xdr:to>
      <xdr:col>24</xdr:col>
      <xdr:colOff>63500</xdr:colOff>
      <xdr:row>58</xdr:row>
      <xdr:rowOff>34338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2421"/>
          <a:ext cx="8382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34338</xdr:rowOff>
    </xdr:from>
    <xdr:to>
      <xdr:col>19</xdr:col>
      <xdr:colOff>177800</xdr:colOff>
      <xdr:row>58</xdr:row>
      <xdr:rowOff>48291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8438"/>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48291</xdr:rowOff>
    </xdr:from>
    <xdr:to>
      <xdr:col>15</xdr:col>
      <xdr:colOff>50800</xdr:colOff>
      <xdr:row>58</xdr:row>
      <xdr:rowOff>61801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2391"/>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6493</xdr:rowOff>
    </xdr:from>
    <xdr:to>
      <xdr:col>10</xdr:col>
      <xdr:colOff>114300</xdr:colOff>
      <xdr:row>58</xdr:row>
      <xdr:rowOff>61801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79143"/>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108971</xdr:rowOff>
    </xdr:from>
    <xdr:to>
      <xdr:col>24</xdr:col>
      <xdr:colOff>114300</xdr:colOff>
      <xdr:row>58</xdr:row>
      <xdr:rowOff>39121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131848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3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154988</xdr:rowOff>
    </xdr:from>
    <xdr:to>
      <xdr:col>20</xdr:col>
      <xdr:colOff>38100</xdr:colOff>
      <xdr:row>58</xdr:row>
      <xdr:rowOff>85138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76265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168941</xdr:rowOff>
    </xdr:from>
    <xdr:to>
      <xdr:col>15</xdr:col>
      <xdr:colOff>101600</xdr:colOff>
      <xdr:row>58</xdr:row>
      <xdr:rowOff>99091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90218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11001</xdr:rowOff>
    </xdr:from>
    <xdr:to>
      <xdr:col>10</xdr:col>
      <xdr:colOff>165100</xdr:colOff>
      <xdr:row>58</xdr:row>
      <xdr:rowOff>112601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103728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127143</xdr:rowOff>
    </xdr:from>
    <xdr:to>
      <xdr:col>6</xdr:col>
      <xdr:colOff>38100</xdr:colOff>
      <xdr:row>57</xdr:row>
      <xdr:rowOff>57293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48420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117422</xdr:rowOff>
    </xdr:from>
    <xdr:to>
      <xdr:col>24</xdr:col>
      <xdr:colOff>63500</xdr:colOff>
      <xdr:row>76</xdr:row>
      <xdr:rowOff>137220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47622"/>
          <a:ext cx="838200" cy="1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117422</xdr:rowOff>
    </xdr:from>
    <xdr:to>
      <xdr:col>19</xdr:col>
      <xdr:colOff>177800</xdr:colOff>
      <xdr:row>76</xdr:row>
      <xdr:rowOff>140660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47622"/>
          <a:ext cx="889000" cy="2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113012</xdr:rowOff>
    </xdr:from>
    <xdr:to>
      <xdr:col>15</xdr:col>
      <xdr:colOff>50800</xdr:colOff>
      <xdr:row>76</xdr:row>
      <xdr:rowOff>140660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43212"/>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113012</xdr:rowOff>
    </xdr:from>
    <xdr:to>
      <xdr:col>10</xdr:col>
      <xdr:colOff>114300</xdr:colOff>
      <xdr:row>77</xdr:row>
      <xdr:rowOff>31621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43212"/>
          <a:ext cx="889000" cy="9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86420</xdr:rowOff>
    </xdr:from>
    <xdr:to>
      <xdr:col>24</xdr:col>
      <xdr:colOff>114300</xdr:colOff>
      <xdr:row>77</xdr:row>
      <xdr:rowOff>16570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64847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66622</xdr:rowOff>
    </xdr:from>
    <xdr:to>
      <xdr:col>20</xdr:col>
      <xdr:colOff>38100</xdr:colOff>
      <xdr:row>76</xdr:row>
      <xdr:rowOff>168222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159349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18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89860</xdr:rowOff>
    </xdr:from>
    <xdr:to>
      <xdr:col>15</xdr:col>
      <xdr:colOff>101600</xdr:colOff>
      <xdr:row>77</xdr:row>
      <xdr:rowOff>20010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36537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62212</xdr:rowOff>
    </xdr:from>
    <xdr:to>
      <xdr:col>10</xdr:col>
      <xdr:colOff>165100</xdr:colOff>
      <xdr:row>76</xdr:row>
      <xdr:rowOff>163812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154939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152271</xdr:rowOff>
    </xdr:from>
    <xdr:to>
      <xdr:col>6</xdr:col>
      <xdr:colOff>38100</xdr:colOff>
      <xdr:row>77</xdr:row>
      <xdr:rowOff>82421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98949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5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124834</xdr:rowOff>
    </xdr:from>
    <xdr:to>
      <xdr:col>24</xdr:col>
      <xdr:colOff>63500</xdr:colOff>
      <xdr:row>97</xdr:row>
      <xdr:rowOff>141332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5484"/>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130876</xdr:rowOff>
    </xdr:from>
    <xdr:to>
      <xdr:col>19</xdr:col>
      <xdr:colOff>177800</xdr:colOff>
      <xdr:row>97</xdr:row>
      <xdr:rowOff>141332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90076"/>
          <a:ext cx="889000" cy="18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38032</xdr:rowOff>
    </xdr:from>
    <xdr:to>
      <xdr:col>15</xdr:col>
      <xdr:colOff>50800</xdr:colOff>
      <xdr:row>96</xdr:row>
      <xdr:rowOff>130876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97232"/>
          <a:ext cx="889000" cy="9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38032</xdr:rowOff>
    </xdr:from>
    <xdr:to>
      <xdr:col>10</xdr:col>
      <xdr:colOff>114300</xdr:colOff>
      <xdr:row>97</xdr:row>
      <xdr:rowOff>124044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97232"/>
          <a:ext cx="889000" cy="25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74034</xdr:rowOff>
    </xdr:from>
    <xdr:to>
      <xdr:col>24</xdr:col>
      <xdr:colOff>114300</xdr:colOff>
      <xdr:row>98</xdr:row>
      <xdr:rowOff>4184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52461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90532</xdr:rowOff>
    </xdr:from>
    <xdr:to>
      <xdr:col>20</xdr:col>
      <xdr:colOff>38100</xdr:colOff>
      <xdr:row>98</xdr:row>
      <xdr:rowOff>20682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80076</xdr:rowOff>
    </xdr:from>
    <xdr:to>
      <xdr:col>15</xdr:col>
      <xdr:colOff>101600</xdr:colOff>
      <xdr:row>97</xdr:row>
      <xdr:rowOff>10226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26753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158682</xdr:rowOff>
    </xdr:from>
    <xdr:to>
      <xdr:col>10</xdr:col>
      <xdr:colOff>165100</xdr:colOff>
      <xdr:row>96</xdr:row>
      <xdr:rowOff>88832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105359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73244</xdr:rowOff>
    </xdr:from>
    <xdr:to>
      <xdr:col>6</xdr:col>
      <xdr:colOff>38100</xdr:colOff>
      <xdr:row>98</xdr:row>
      <xdr:rowOff>3394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165971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88951</xdr:rowOff>
    </xdr:from>
    <xdr:to>
      <xdr:col>55</xdr:col>
      <xdr:colOff>0</xdr:colOff>
      <xdr:row>38</xdr:row>
      <xdr:rowOff>91008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405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91008</xdr:rowOff>
    </xdr:from>
    <xdr:to>
      <xdr:col>50</xdr:col>
      <xdr:colOff>114300</xdr:colOff>
      <xdr:row>38</xdr:row>
      <xdr:rowOff>91008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91008</xdr:rowOff>
    </xdr:from>
    <xdr:to>
      <xdr:col>45</xdr:col>
      <xdr:colOff>177800</xdr:colOff>
      <xdr:row>38</xdr:row>
      <xdr:rowOff>91466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061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91466</xdr:rowOff>
    </xdr:from>
    <xdr:to>
      <xdr:col>41</xdr:col>
      <xdr:colOff>50800</xdr:colOff>
      <xdr:row>38</xdr:row>
      <xdr:rowOff>91694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656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38151</xdr:rowOff>
    </xdr:from>
    <xdr:to>
      <xdr:col>55</xdr:col>
      <xdr:colOff>50800</xdr:colOff>
      <xdr:row>38</xdr:row>
      <xdr:rowOff>139751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124528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40208</xdr:rowOff>
    </xdr:from>
    <xdr:to>
      <xdr:col>50</xdr:col>
      <xdr:colOff>165100</xdr:colOff>
      <xdr:row>38</xdr:row>
      <xdr:rowOff>141808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132935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40208</xdr:rowOff>
    </xdr:from>
    <xdr:to>
      <xdr:col>46</xdr:col>
      <xdr:colOff>38100</xdr:colOff>
      <xdr:row>38</xdr:row>
      <xdr:rowOff>141808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132935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40666</xdr:rowOff>
    </xdr:from>
    <xdr:to>
      <xdr:col>41</xdr:col>
      <xdr:colOff>101600</xdr:colOff>
      <xdr:row>38</xdr:row>
      <xdr:rowOff>142266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133393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40894</xdr:rowOff>
    </xdr:from>
    <xdr:to>
      <xdr:col>36</xdr:col>
      <xdr:colOff>165100</xdr:colOff>
      <xdr:row>38</xdr:row>
      <xdr:rowOff>142494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133621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157169</xdr:rowOff>
    </xdr:from>
    <xdr:to>
      <xdr:col>55</xdr:col>
      <xdr:colOff>0</xdr:colOff>
      <xdr:row>54</xdr:row>
      <xdr:rowOff>170218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415469"/>
          <a:ext cx="8382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137833</xdr:rowOff>
    </xdr:from>
    <xdr:to>
      <xdr:col>50</xdr:col>
      <xdr:colOff>114300</xdr:colOff>
      <xdr:row>54</xdr:row>
      <xdr:rowOff>157169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396133"/>
          <a:ext cx="889000" cy="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137833</xdr:rowOff>
    </xdr:from>
    <xdr:to>
      <xdr:col>45</xdr:col>
      <xdr:colOff>177800</xdr:colOff>
      <xdr:row>55</xdr:row>
      <xdr:rowOff>53937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396133"/>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12427</xdr:rowOff>
    </xdr:from>
    <xdr:to>
      <xdr:col>41</xdr:col>
      <xdr:colOff>50800</xdr:colOff>
      <xdr:row>55</xdr:row>
      <xdr:rowOff>53937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442177"/>
          <a:ext cx="889000" cy="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119418</xdr:rowOff>
    </xdr:from>
    <xdr:to>
      <xdr:col>55</xdr:col>
      <xdr:colOff>50800</xdr:colOff>
      <xdr:row>55</xdr:row>
      <xdr:rowOff>49568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142295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2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106369</xdr:rowOff>
    </xdr:from>
    <xdr:to>
      <xdr:col>50</xdr:col>
      <xdr:colOff>165100</xdr:colOff>
      <xdr:row>55</xdr:row>
      <xdr:rowOff>36519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3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53046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1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87033</xdr:rowOff>
    </xdr:from>
    <xdr:to>
      <xdr:col>46</xdr:col>
      <xdr:colOff>38100</xdr:colOff>
      <xdr:row>55</xdr:row>
      <xdr:rowOff>17183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33710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1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3137</xdr:rowOff>
    </xdr:from>
    <xdr:to>
      <xdr:col>41</xdr:col>
      <xdr:colOff>101600</xdr:colOff>
      <xdr:row>55</xdr:row>
      <xdr:rowOff>104737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121264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2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133077</xdr:rowOff>
    </xdr:from>
    <xdr:to>
      <xdr:col>36</xdr:col>
      <xdr:colOff>165100</xdr:colOff>
      <xdr:row>55</xdr:row>
      <xdr:rowOff>63227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54354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146819</xdr:rowOff>
    </xdr:from>
    <xdr:to>
      <xdr:col>55</xdr:col>
      <xdr:colOff>0</xdr:colOff>
      <xdr:row>78</xdr:row>
      <xdr:rowOff>163588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8469"/>
          <a:ext cx="838200" cy="18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157710</xdr:rowOff>
    </xdr:from>
    <xdr:to>
      <xdr:col>50</xdr:col>
      <xdr:colOff>114300</xdr:colOff>
      <xdr:row>77</xdr:row>
      <xdr:rowOff>146819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87910"/>
          <a:ext cx="889000" cy="1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157710</xdr:rowOff>
    </xdr:from>
    <xdr:to>
      <xdr:col>45</xdr:col>
      <xdr:colOff>177800</xdr:colOff>
      <xdr:row>78</xdr:row>
      <xdr:rowOff>92184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87910"/>
          <a:ext cx="889000" cy="27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143782</xdr:rowOff>
    </xdr:from>
    <xdr:to>
      <xdr:col>41</xdr:col>
      <xdr:colOff>50800</xdr:colOff>
      <xdr:row>78</xdr:row>
      <xdr:rowOff>92184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45432"/>
          <a:ext cx="8890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112788</xdr:rowOff>
    </xdr:from>
    <xdr:to>
      <xdr:col>55</xdr:col>
      <xdr:colOff>50800</xdr:colOff>
      <xdr:row>79</xdr:row>
      <xdr:rowOff>42938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27715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96019</xdr:rowOff>
    </xdr:from>
    <xdr:to>
      <xdr:col>50</xdr:col>
      <xdr:colOff>165100</xdr:colOff>
      <xdr:row>78</xdr:row>
      <xdr:rowOff>26169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17296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106910</xdr:rowOff>
    </xdr:from>
    <xdr:to>
      <xdr:col>46</xdr:col>
      <xdr:colOff>38100</xdr:colOff>
      <xdr:row>77</xdr:row>
      <xdr:rowOff>37060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53588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1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41384</xdr:rowOff>
    </xdr:from>
    <xdr:to>
      <xdr:col>41</xdr:col>
      <xdr:colOff>101600</xdr:colOff>
      <xdr:row>78</xdr:row>
      <xdr:rowOff>142984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134111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0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92982</xdr:rowOff>
    </xdr:from>
    <xdr:to>
      <xdr:col>36</xdr:col>
      <xdr:colOff>165100</xdr:colOff>
      <xdr:row>78</xdr:row>
      <xdr:rowOff>23132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8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41128</xdr:rowOff>
    </xdr:from>
    <xdr:to>
      <xdr:col>55</xdr:col>
      <xdr:colOff>0</xdr:colOff>
      <xdr:row>97</xdr:row>
      <xdr:rowOff>56513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1778"/>
          <a:ext cx="8382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41128</xdr:rowOff>
    </xdr:from>
    <xdr:to>
      <xdr:col>50</xdr:col>
      <xdr:colOff>114300</xdr:colOff>
      <xdr:row>97</xdr:row>
      <xdr:rowOff>72453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1778"/>
          <a:ext cx="889000" cy="3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72453</xdr:rowOff>
    </xdr:from>
    <xdr:to>
      <xdr:col>45</xdr:col>
      <xdr:colOff>177800</xdr:colOff>
      <xdr:row>97</xdr:row>
      <xdr:rowOff>132462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03103"/>
          <a:ext cx="8890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104488</xdr:rowOff>
    </xdr:from>
    <xdr:to>
      <xdr:col>41</xdr:col>
      <xdr:colOff>50800</xdr:colOff>
      <xdr:row>97</xdr:row>
      <xdr:rowOff>132462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35138"/>
          <a:ext cx="889000" cy="2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5713</xdr:rowOff>
    </xdr:from>
    <xdr:to>
      <xdr:col>55</xdr:col>
      <xdr:colOff>50800</xdr:colOff>
      <xdr:row>97</xdr:row>
      <xdr:rowOff>107313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155590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161778</xdr:rowOff>
    </xdr:from>
    <xdr:to>
      <xdr:col>50</xdr:col>
      <xdr:colOff>165100</xdr:colOff>
      <xdr:row>97</xdr:row>
      <xdr:rowOff>91928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83055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21653</xdr:rowOff>
    </xdr:from>
    <xdr:to>
      <xdr:col>46</xdr:col>
      <xdr:colOff>38100</xdr:colOff>
      <xdr:row>97</xdr:row>
      <xdr:rowOff>123253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114380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81662</xdr:rowOff>
    </xdr:from>
    <xdr:to>
      <xdr:col>41</xdr:col>
      <xdr:colOff>101600</xdr:colOff>
      <xdr:row>98</xdr:row>
      <xdr:rowOff>11812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53688</xdr:rowOff>
    </xdr:from>
    <xdr:to>
      <xdr:col>36</xdr:col>
      <xdr:colOff>165100</xdr:colOff>
      <xdr:row>97</xdr:row>
      <xdr:rowOff>155288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146415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7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106153</xdr:rowOff>
    </xdr:from>
    <xdr:to>
      <xdr:col>85</xdr:col>
      <xdr:colOff>127000</xdr:colOff>
      <xdr:row>36</xdr:row>
      <xdr:rowOff>107829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06903"/>
          <a:ext cx="838200" cy="1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12751</xdr:rowOff>
    </xdr:from>
    <xdr:to>
      <xdr:col>81</xdr:col>
      <xdr:colOff>50800</xdr:colOff>
      <xdr:row>36</xdr:row>
      <xdr:rowOff>107829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84951"/>
          <a:ext cx="889000" cy="9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12751</xdr:rowOff>
    </xdr:from>
    <xdr:to>
      <xdr:col>76</xdr:col>
      <xdr:colOff>114300</xdr:colOff>
      <xdr:row>36</xdr:row>
      <xdr:rowOff>48603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84951"/>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48603</xdr:rowOff>
    </xdr:from>
    <xdr:to>
      <xdr:col>71</xdr:col>
      <xdr:colOff>177800</xdr:colOff>
      <xdr:row>36</xdr:row>
      <xdr:rowOff>121279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20803"/>
          <a:ext cx="8890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55353</xdr:rowOff>
    </xdr:from>
    <xdr:to>
      <xdr:col>85</xdr:col>
      <xdr:colOff>177800</xdr:colOff>
      <xdr:row>35</xdr:row>
      <xdr:rowOff>156953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5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78230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57029</xdr:rowOff>
    </xdr:from>
    <xdr:to>
      <xdr:col>81</xdr:col>
      <xdr:colOff>101600</xdr:colOff>
      <xdr:row>36</xdr:row>
      <xdr:rowOff>158629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149756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133401</xdr:rowOff>
    </xdr:from>
    <xdr:to>
      <xdr:col>76</xdr:col>
      <xdr:colOff>165100</xdr:colOff>
      <xdr:row>36</xdr:row>
      <xdr:rowOff>63551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80078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169253</xdr:rowOff>
    </xdr:from>
    <xdr:to>
      <xdr:col>72</xdr:col>
      <xdr:colOff>38100</xdr:colOff>
      <xdr:row>36</xdr:row>
      <xdr:rowOff>99403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115930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70479</xdr:rowOff>
    </xdr:from>
    <xdr:to>
      <xdr:col>67</xdr:col>
      <xdr:colOff>101600</xdr:colOff>
      <xdr:row>37</xdr:row>
      <xdr:rowOff>629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163206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72850</xdr:rowOff>
    </xdr:from>
    <xdr:to>
      <xdr:col>85</xdr:col>
      <xdr:colOff>127000</xdr:colOff>
      <xdr:row>57</xdr:row>
      <xdr:rowOff>27625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74050"/>
          <a:ext cx="8382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27625</xdr:rowOff>
    </xdr:from>
    <xdr:to>
      <xdr:col>81</xdr:col>
      <xdr:colOff>50800</xdr:colOff>
      <xdr:row>57</xdr:row>
      <xdr:rowOff>68499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0275"/>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32510</xdr:rowOff>
    </xdr:from>
    <xdr:to>
      <xdr:col>76</xdr:col>
      <xdr:colOff>114300</xdr:colOff>
      <xdr:row>57</xdr:row>
      <xdr:rowOff>68499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05160"/>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31961</xdr:rowOff>
    </xdr:from>
    <xdr:to>
      <xdr:col>71</xdr:col>
      <xdr:colOff>177800</xdr:colOff>
      <xdr:row>57</xdr:row>
      <xdr:rowOff>32510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461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22050</xdr:rowOff>
    </xdr:from>
    <xdr:to>
      <xdr:col>85</xdr:col>
      <xdr:colOff>177800</xdr:colOff>
      <xdr:row>56</xdr:row>
      <xdr:rowOff>123650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148275</xdr:rowOff>
    </xdr:from>
    <xdr:to>
      <xdr:col>81</xdr:col>
      <xdr:colOff>101600</xdr:colOff>
      <xdr:row>57</xdr:row>
      <xdr:rowOff>78425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69552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17699</xdr:rowOff>
    </xdr:from>
    <xdr:to>
      <xdr:col>76</xdr:col>
      <xdr:colOff>165100</xdr:colOff>
      <xdr:row>57</xdr:row>
      <xdr:rowOff>119299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110426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153160</xdr:rowOff>
    </xdr:from>
    <xdr:to>
      <xdr:col>72</xdr:col>
      <xdr:colOff>38100</xdr:colOff>
      <xdr:row>57</xdr:row>
      <xdr:rowOff>83310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74437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152611</xdr:rowOff>
    </xdr:from>
    <xdr:to>
      <xdr:col>67</xdr:col>
      <xdr:colOff>101600</xdr:colOff>
      <xdr:row>57</xdr:row>
      <xdr:rowOff>82761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73888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32098</xdr:rowOff>
    </xdr:from>
    <xdr:to>
      <xdr:col>85</xdr:col>
      <xdr:colOff>127000</xdr:colOff>
      <xdr:row>73</xdr:row>
      <xdr:rowOff>77841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033598"/>
          <a:ext cx="838200" cy="56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19114</xdr:rowOff>
    </xdr:from>
    <xdr:to>
      <xdr:col>81</xdr:col>
      <xdr:colOff>50800</xdr:colOff>
      <xdr:row>73</xdr:row>
      <xdr:rowOff>77841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363514"/>
          <a:ext cx="889000" cy="23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38316</xdr:rowOff>
    </xdr:from>
    <xdr:to>
      <xdr:col>76</xdr:col>
      <xdr:colOff>114300</xdr:colOff>
      <xdr:row>72</xdr:row>
      <xdr:rowOff>19114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211266"/>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38316</xdr:rowOff>
    </xdr:from>
    <xdr:to>
      <xdr:col>71</xdr:col>
      <xdr:colOff>177800</xdr:colOff>
      <xdr:row>74</xdr:row>
      <xdr:rowOff>123835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211266"/>
          <a:ext cx="889000" cy="59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142536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152748</xdr:rowOff>
    </xdr:from>
    <xdr:to>
      <xdr:col>85</xdr:col>
      <xdr:colOff>177800</xdr:colOff>
      <xdr:row>70</xdr:row>
      <xdr:rowOff>82898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19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105775</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19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27041</xdr:rowOff>
    </xdr:from>
    <xdr:to>
      <xdr:col>81</xdr:col>
      <xdr:colOff>101600</xdr:colOff>
      <xdr:row>73</xdr:row>
      <xdr:rowOff>128641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5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145168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3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139764</xdr:rowOff>
    </xdr:from>
    <xdr:to>
      <xdr:col>76</xdr:col>
      <xdr:colOff>165100</xdr:colOff>
      <xdr:row>72</xdr:row>
      <xdr:rowOff>69914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3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86441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0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158966</xdr:rowOff>
    </xdr:from>
    <xdr:to>
      <xdr:col>72</xdr:col>
      <xdr:colOff>38100</xdr:colOff>
      <xdr:row>71</xdr:row>
      <xdr:rowOff>89116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1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105643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19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73035</xdr:rowOff>
    </xdr:from>
    <xdr:to>
      <xdr:col>67</xdr:col>
      <xdr:colOff>101600</xdr:colOff>
      <xdr:row>75</xdr:row>
      <xdr:rowOff>3185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7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19712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5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44907</xdr:rowOff>
    </xdr:from>
    <xdr:to>
      <xdr:col>85</xdr:col>
      <xdr:colOff>127000</xdr:colOff>
      <xdr:row>96</xdr:row>
      <xdr:rowOff>9868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32657"/>
          <a:ext cx="838200" cy="1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44907</xdr:rowOff>
    </xdr:from>
    <xdr:to>
      <xdr:col>81</xdr:col>
      <xdr:colOff>50800</xdr:colOff>
      <xdr:row>96</xdr:row>
      <xdr:rowOff>53442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32657"/>
          <a:ext cx="889000" cy="17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53442</xdr:rowOff>
    </xdr:from>
    <xdr:to>
      <xdr:col>76</xdr:col>
      <xdr:colOff>114300</xdr:colOff>
      <xdr:row>96</xdr:row>
      <xdr:rowOff>59830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12642"/>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59830</xdr:rowOff>
    </xdr:from>
    <xdr:to>
      <xdr:col>71</xdr:col>
      <xdr:colOff>177800</xdr:colOff>
      <xdr:row>96</xdr:row>
      <xdr:rowOff>65112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19030"/>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130518</xdr:rowOff>
    </xdr:from>
    <xdr:to>
      <xdr:col>85</xdr:col>
      <xdr:colOff>177800</xdr:colOff>
      <xdr:row>96</xdr:row>
      <xdr:rowOff>60668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153395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165557</xdr:rowOff>
    </xdr:from>
    <xdr:to>
      <xdr:col>81</xdr:col>
      <xdr:colOff>101600</xdr:colOff>
      <xdr:row>95</xdr:row>
      <xdr:rowOff>95707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112234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2642</xdr:rowOff>
    </xdr:from>
    <xdr:to>
      <xdr:col>76</xdr:col>
      <xdr:colOff>165100</xdr:colOff>
      <xdr:row>96</xdr:row>
      <xdr:rowOff>104242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120769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9030</xdr:rowOff>
    </xdr:from>
    <xdr:to>
      <xdr:col>72</xdr:col>
      <xdr:colOff>38100</xdr:colOff>
      <xdr:row>96</xdr:row>
      <xdr:rowOff>110630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127157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14312</xdr:rowOff>
    </xdr:from>
    <xdr:to>
      <xdr:col>67</xdr:col>
      <xdr:colOff>101600</xdr:colOff>
      <xdr:row>96</xdr:row>
      <xdr:rowOff>115912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107039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119,464</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円となっている。大分県平均、類似団体平均、全国平均をすべて上回っており、前年度比</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％増となっている。主な理由として、物価高騰緊急対策事業として実施した定額減税補足給付金支給事業費の増やふるさと納税額の増に伴うふるさと納税推進事業費の増が挙げられる。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38,398</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上回っており、高い水準となっている。主な理由として、中山間地域等であることや類似団体の中で農林業従事者数の割合が比較的高いことが挙げられ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6,537</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年度に新型コロナ緊急対策事業として実施したプレミアム付商品券発行事業費の減に伴い、前年度比</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32,761</a:t>
          </a:r>
          <a:r>
            <a:rPr kumimoji="1" lang="ja-JP" altLang="en-US" sz="1300">
              <a:latin typeface="ＭＳ Ｐゴシック" panose="020B0600070205080204" pitchFamily="50" charset="-128"/>
              <a:ea typeface="ＭＳ Ｐゴシック" panose="020B0600070205080204" pitchFamily="50" charset="-128"/>
            </a:rPr>
            <a:t>円となっている。大分県平均、類似団体平均、全国平均をすべて上回っており、消防指令センター運用開始に向けた機器整備事業費の増に伴い、前年度比</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63,773</a:t>
          </a:r>
          <a:r>
            <a:rPr kumimoji="1" lang="ja-JP" altLang="en-US" sz="1300">
              <a:latin typeface="ＭＳ Ｐゴシック" panose="020B0600070205080204" pitchFamily="50" charset="-128"/>
              <a:ea typeface="ＭＳ Ｐゴシック" panose="020B0600070205080204" pitchFamily="50" charset="-128"/>
            </a:rPr>
            <a:t>円となっている。類似団体平均と全国平均を下回っているものの、大分県平均を上回っている。挾間小学校増築事業費等の増に伴い、前年度比</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財政調整基金は、市税や地方特例交付金等の増があったものの、人件費・物価高騰に伴う物件費の増や保育所運営費・障害福祉サービス費等の経常的な扶助費の増等による収支差に対応するため、約</a:t>
          </a:r>
          <a:r>
            <a:rPr kumimoji="1" lang="en-US" altLang="ja-JP" sz="1100">
              <a:latin typeface="ＭＳ ゴシック" pitchFamily="49" charset="-128"/>
              <a:ea typeface="ＭＳ ゴシック" pitchFamily="49" charset="-128"/>
            </a:rPr>
            <a:t>5.7</a:t>
          </a:r>
          <a:r>
            <a:rPr kumimoji="1" lang="ja-JP" altLang="en-US" sz="1100">
              <a:latin typeface="ＭＳ ゴシック" pitchFamily="49" charset="-128"/>
              <a:ea typeface="ＭＳ ゴシック" pitchFamily="49" charset="-128"/>
            </a:rPr>
            <a:t>億円を取り崩した結果、残高が標準財政規模の</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％を下回る状況となっている。</a:t>
          </a:r>
        </a:p>
        <a:p>
          <a:r>
            <a:rPr kumimoji="1" lang="ja-JP" altLang="en-US" sz="1100">
              <a:latin typeface="ＭＳ ゴシック" pitchFamily="49" charset="-128"/>
              <a:ea typeface="ＭＳ ゴシック" pitchFamily="49" charset="-128"/>
            </a:rPr>
            <a:t>実質収支額は、市税や地方特例交付金等の増に伴う歳入の増により前年度比</a:t>
          </a:r>
          <a:r>
            <a:rPr kumimoji="1" lang="en-US" altLang="ja-JP" sz="1100">
              <a:latin typeface="ＭＳ ゴシック" pitchFamily="49" charset="-128"/>
              <a:ea typeface="ＭＳ ゴシック" pitchFamily="49" charset="-128"/>
            </a:rPr>
            <a:t>0.19</a:t>
          </a:r>
          <a:r>
            <a:rPr kumimoji="1" lang="ja-JP" altLang="en-US" sz="1100">
              <a:latin typeface="ＭＳ ゴシック" pitchFamily="49" charset="-128"/>
              <a:ea typeface="ＭＳ ゴシック" pitchFamily="49" charset="-128"/>
            </a:rPr>
            <a:t>ポイントの増となっているものの、基金の取り崩しで収支の均衡を図る状況が続いていることから、実質単年度収支はマイナスとなっている。</a:t>
          </a:r>
        </a:p>
        <a:p>
          <a:r>
            <a:rPr kumimoji="1" lang="ja-JP" altLang="en-US" sz="1100">
              <a:latin typeface="ＭＳ ゴシック" pitchFamily="49" charset="-128"/>
              <a:ea typeface="ＭＳ ゴシック" pitchFamily="49" charset="-128"/>
            </a:rPr>
            <a:t>今後も財政の健全化に向けて、歳出入の適正管理や基金運用の適正化に努め、持続的な財政運営を行っていく。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大分県由布市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連結実質赤字比率は、一般会計、特別会計ともに黒字で推移しており、全会計の収支額は標準財政規模の</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今後も使用料金の改定や滞納整理、歳出の削減を進め、赤字に陥ることのないよう、全会計において財政の健全化に努める。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24724912</v>
      </c>
      <c r="BO4" s="371"/>
      <c r="BP4" s="371"/>
      <c r="BQ4" s="371"/>
      <c r="BR4" s="371"/>
      <c r="BS4" s="371"/>
      <c r="BT4" s="371"/>
      <c r="BU4" s="372"/>
      <c r="BV4" s="370">
        <v>23037294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5.5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23687428</v>
      </c>
      <c r="BO5" s="408"/>
      <c r="BP5" s="408"/>
      <c r="BQ5" s="408"/>
      <c r="BR5" s="408"/>
      <c r="BS5" s="408"/>
      <c r="BT5" s="408"/>
      <c r="BU5" s="409"/>
      <c r="BV5" s="407">
        <v>22154316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96.2</v>
      </c>
      <c r="CU5" s="405"/>
      <c r="CV5" s="405"/>
      <c r="CW5" s="405"/>
      <c r="CX5" s="405"/>
      <c r="CY5" s="405"/>
      <c r="CZ5" s="405"/>
      <c r="DA5" s="406"/>
      <c r="DB5" s="404">
        <v>96.6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1037484</v>
      </c>
      <c r="BO6" s="408"/>
      <c r="BP6" s="408"/>
      <c r="BQ6" s="408"/>
      <c r="BR6" s="408"/>
      <c r="BS6" s="408"/>
      <c r="BT6" s="408"/>
      <c r="BU6" s="409"/>
      <c r="BV6" s="407">
        <v>882978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96.4</v>
      </c>
      <c r="CU6" s="445"/>
      <c r="CV6" s="445"/>
      <c r="CW6" s="445"/>
      <c r="CX6" s="445"/>
      <c r="CY6" s="445"/>
      <c r="CZ6" s="445"/>
      <c r="DA6" s="446"/>
      <c r="DB6" s="444">
        <v>97.2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378800</v>
      </c>
      <c r="BO7" s="408"/>
      <c r="BP7" s="408"/>
      <c r="BQ7" s="408"/>
      <c r="BR7" s="408"/>
      <c r="BS7" s="408"/>
      <c r="BT7" s="408"/>
      <c r="BU7" s="409"/>
      <c r="BV7" s="407">
        <v>262089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11556888</v>
      </c>
      <c r="CU7" s="408"/>
      <c r="CV7" s="408"/>
      <c r="CW7" s="408"/>
      <c r="CX7" s="408"/>
      <c r="CY7" s="408"/>
      <c r="CZ7" s="408"/>
      <c r="DA7" s="409"/>
      <c r="DB7" s="407">
        <v>11259744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658684</v>
      </c>
      <c r="BO8" s="408"/>
      <c r="BP8" s="408"/>
      <c r="BQ8" s="408"/>
      <c r="BR8" s="408"/>
      <c r="BS8" s="408"/>
      <c r="BT8" s="408"/>
      <c r="BU8" s="409"/>
      <c r="BV8" s="407">
        <v>620889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32772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37795</v>
      </c>
      <c r="BO9" s="408"/>
      <c r="BP9" s="408"/>
      <c r="BQ9" s="408"/>
      <c r="BR9" s="408"/>
      <c r="BS9" s="408"/>
      <c r="BT9" s="408"/>
      <c r="BU9" s="409"/>
      <c r="BV9" s="407">
        <v>169027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v>
      </c>
      <c r="CU9" s="405"/>
      <c r="CV9" s="405"/>
      <c r="CW9" s="405"/>
      <c r="CX9" s="405"/>
      <c r="CY9" s="405"/>
      <c r="CZ9" s="405"/>
      <c r="DA9" s="406"/>
      <c r="DB9" s="404">
        <v>19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34262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36143</v>
      </c>
      <c r="BO10" s="408"/>
      <c r="BP10" s="408"/>
      <c r="BQ10" s="408"/>
      <c r="BR10" s="408"/>
      <c r="BS10" s="408"/>
      <c r="BT10" s="408"/>
      <c r="BU10" s="409"/>
      <c r="BV10" s="407">
        <v>3533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320625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33521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567953</v>
      </c>
      <c r="BO12" s="408"/>
      <c r="BP12" s="408"/>
      <c r="BQ12" s="408"/>
      <c r="BR12" s="408"/>
      <c r="BS12" s="408"/>
      <c r="BT12" s="408"/>
      <c r="BU12" s="409"/>
      <c r="BV12" s="407">
        <v>648437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32748</v>
      </c>
      <c r="S13" s="492"/>
      <c r="T13" s="492"/>
      <c r="U13" s="492"/>
      <c r="V13" s="493"/>
      <c r="W13" s="423" t="s">
        <v>131</v>
      </c>
      <c r="X13" s="424"/>
      <c r="Y13" s="424"/>
      <c r="Z13" s="424"/>
      <c r="AA13" s="424"/>
      <c r="AB13" s="414"/>
      <c r="AC13" s="458">
        <v>1388</v>
      </c>
      <c r="AD13" s="459"/>
      <c r="AE13" s="459"/>
      <c r="AF13" s="459"/>
      <c r="AG13" s="501"/>
      <c r="AH13" s="458">
        <v>1427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-494015</v>
      </c>
      <c r="BO13" s="408"/>
      <c r="BP13" s="408"/>
      <c r="BQ13" s="408"/>
      <c r="BR13" s="408"/>
      <c r="BS13" s="408"/>
      <c r="BT13" s="408"/>
      <c r="BU13" s="409"/>
      <c r="BV13" s="407">
        <v>-155252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7.4</v>
      </c>
      <c r="CU13" s="405"/>
      <c r="CV13" s="405"/>
      <c r="CW13" s="405"/>
      <c r="CX13" s="405"/>
      <c r="CY13" s="405"/>
      <c r="CZ13" s="405"/>
      <c r="DA13" s="406"/>
      <c r="DB13" s="404">
        <v>7.2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33580</v>
      </c>
      <c r="S14" s="492"/>
      <c r="T14" s="492"/>
      <c r="U14" s="492"/>
      <c r="V14" s="493"/>
      <c r="W14" s="397"/>
      <c r="X14" s="398"/>
      <c r="Y14" s="398"/>
      <c r="Z14" s="398"/>
      <c r="AA14" s="398"/>
      <c r="AB14" s="387"/>
      <c r="AC14" s="494">
        <v>9</v>
      </c>
      <c r="AD14" s="495"/>
      <c r="AE14" s="495"/>
      <c r="AF14" s="495"/>
      <c r="AG14" s="496"/>
      <c r="AH14" s="494">
        <v>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36.9</v>
      </c>
      <c r="CU14" s="506"/>
      <c r="CV14" s="506"/>
      <c r="CW14" s="506"/>
      <c r="CX14" s="506"/>
      <c r="CY14" s="506"/>
      <c r="CZ14" s="506"/>
      <c r="DA14" s="507"/>
      <c r="DB14" s="505">
        <v>30.6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32936</v>
      </c>
      <c r="S15" s="492"/>
      <c r="T15" s="492"/>
      <c r="U15" s="492"/>
      <c r="V15" s="493"/>
      <c r="W15" s="423" t="s">
        <v>137</v>
      </c>
      <c r="X15" s="424"/>
      <c r="Y15" s="424"/>
      <c r="Z15" s="424"/>
      <c r="AA15" s="424"/>
      <c r="AB15" s="414"/>
      <c r="AC15" s="458">
        <v>2292</v>
      </c>
      <c r="AD15" s="459"/>
      <c r="AE15" s="459"/>
      <c r="AF15" s="459"/>
      <c r="AG15" s="501"/>
      <c r="AH15" s="458">
        <v>2300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4554721</v>
      </c>
      <c r="BO15" s="371"/>
      <c r="BP15" s="371"/>
      <c r="BQ15" s="371"/>
      <c r="BR15" s="371"/>
      <c r="BS15" s="371"/>
      <c r="BT15" s="371"/>
      <c r="BU15" s="372"/>
      <c r="BV15" s="370">
        <v>4275939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14.8</v>
      </c>
      <c r="AD16" s="495"/>
      <c r="AE16" s="495"/>
      <c r="AF16" s="495"/>
      <c r="AG16" s="496"/>
      <c r="AH16" s="494">
        <v>14.6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10373338</v>
      </c>
      <c r="BO16" s="408"/>
      <c r="BP16" s="408"/>
      <c r="BQ16" s="408"/>
      <c r="BR16" s="408"/>
      <c r="BS16" s="408"/>
      <c r="BT16" s="408"/>
      <c r="BU16" s="409"/>
      <c r="BV16" s="407">
        <v>10112259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11781</v>
      </c>
      <c r="AD17" s="459"/>
      <c r="AE17" s="459"/>
      <c r="AF17" s="459"/>
      <c r="AG17" s="501"/>
      <c r="AH17" s="458">
        <v>12045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5715885</v>
      </c>
      <c r="BO17" s="408"/>
      <c r="BP17" s="408"/>
      <c r="BQ17" s="408"/>
      <c r="BR17" s="408"/>
      <c r="BS17" s="408"/>
      <c r="BT17" s="408"/>
      <c r="BU17" s="409"/>
      <c r="BV17" s="407">
        <v>5358097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319.32</v>
      </c>
      <c r="M18" s="534"/>
      <c r="N18" s="534"/>
      <c r="O18" s="534"/>
      <c r="P18" s="534"/>
      <c r="Q18" s="534"/>
      <c r="R18" s="535"/>
      <c r="S18" s="535"/>
      <c r="T18" s="535"/>
      <c r="U18" s="535"/>
      <c r="V18" s="536"/>
      <c r="W18" s="425"/>
      <c r="X18" s="426"/>
      <c r="Y18" s="426"/>
      <c r="Z18" s="426"/>
      <c r="AA18" s="426"/>
      <c r="AB18" s="417"/>
      <c r="AC18" s="537">
        <v>76.2</v>
      </c>
      <c r="AD18" s="538"/>
      <c r="AE18" s="538"/>
      <c r="AF18" s="538"/>
      <c r="AG18" s="539"/>
      <c r="AH18" s="537">
        <v>76.400000000000006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11389593</v>
      </c>
      <c r="BO18" s="408"/>
      <c r="BP18" s="408"/>
      <c r="BQ18" s="408"/>
      <c r="BR18" s="408"/>
      <c r="BS18" s="408"/>
      <c r="BT18" s="408"/>
      <c r="BU18" s="409"/>
      <c r="BV18" s="407">
        <v>11101279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103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14398845</v>
      </c>
      <c r="BO19" s="408"/>
      <c r="BP19" s="408"/>
      <c r="BQ19" s="408"/>
      <c r="BR19" s="408"/>
      <c r="BS19" s="408"/>
      <c r="BT19" s="408"/>
      <c r="BU19" s="409"/>
      <c r="BV19" s="407">
        <v>14647276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13175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20742090</v>
      </c>
      <c r="BO22" s="371"/>
      <c r="BP22" s="371"/>
      <c r="BQ22" s="371"/>
      <c r="BR22" s="371"/>
      <c r="BS22" s="371"/>
      <c r="BT22" s="371"/>
      <c r="BU22" s="372"/>
      <c r="BV22" s="370">
        <v>21091165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12952652</v>
      </c>
      <c r="BO23" s="408"/>
      <c r="BP23" s="408"/>
      <c r="BQ23" s="408"/>
      <c r="BR23" s="408"/>
      <c r="BS23" s="408"/>
      <c r="BT23" s="408"/>
      <c r="BU23" s="409"/>
      <c r="BV23" s="407">
        <v>12636739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7857</v>
      </c>
      <c r="R24" s="459"/>
      <c r="S24" s="459"/>
      <c r="T24" s="459"/>
      <c r="U24" s="459"/>
      <c r="V24" s="501"/>
      <c r="W24" s="553"/>
      <c r="X24" s="554"/>
      <c r="Y24" s="555"/>
      <c r="Z24" s="457" t="s">
        <v>162</v>
      </c>
      <c r="AA24" s="437"/>
      <c r="AB24" s="437"/>
      <c r="AC24" s="437"/>
      <c r="AD24" s="437"/>
      <c r="AE24" s="437"/>
      <c r="AF24" s="437"/>
      <c r="AG24" s="438"/>
      <c r="AH24" s="458">
        <v>351</v>
      </c>
      <c r="AI24" s="459"/>
      <c r="AJ24" s="459"/>
      <c r="AK24" s="459"/>
      <c r="AL24" s="501"/>
      <c r="AM24" s="458">
        <v>1082133</v>
      </c>
      <c r="AN24" s="459"/>
      <c r="AO24" s="459"/>
      <c r="AP24" s="459"/>
      <c r="AQ24" s="459"/>
      <c r="AR24" s="501"/>
      <c r="AS24" s="458">
        <v>3083</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15159662</v>
      </c>
      <c r="BO24" s="408"/>
      <c r="BP24" s="408"/>
      <c r="BQ24" s="408"/>
      <c r="BR24" s="408"/>
      <c r="BS24" s="408"/>
      <c r="BT24" s="408"/>
      <c r="BU24" s="409"/>
      <c r="BV24" s="407">
        <v>14892784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6373</v>
      </c>
      <c r="R25" s="459"/>
      <c r="S25" s="459"/>
      <c r="T25" s="459"/>
      <c r="U25" s="459"/>
      <c r="V25" s="501"/>
      <c r="W25" s="553"/>
      <c r="X25" s="554"/>
      <c r="Y25" s="555"/>
      <c r="Z25" s="457" t="s">
        <v>165</v>
      </c>
      <c r="AA25" s="437"/>
      <c r="AB25" s="437"/>
      <c r="AC25" s="437"/>
      <c r="AD25" s="437"/>
      <c r="AE25" s="437"/>
      <c r="AF25" s="437"/>
      <c r="AG25" s="438"/>
      <c r="AH25" s="458">
        <v>74</v>
      </c>
      <c r="AI25" s="459"/>
      <c r="AJ25" s="459"/>
      <c r="AK25" s="459"/>
      <c r="AL25" s="501"/>
      <c r="AM25" s="458">
        <v>213120</v>
      </c>
      <c r="AN25" s="459"/>
      <c r="AO25" s="459"/>
      <c r="AP25" s="459"/>
      <c r="AQ25" s="459"/>
      <c r="AR25" s="501"/>
      <c r="AS25" s="458">
        <v>2880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7174407</v>
      </c>
      <c r="BO25" s="371"/>
      <c r="BP25" s="371"/>
      <c r="BQ25" s="371"/>
      <c r="BR25" s="371"/>
      <c r="BS25" s="371"/>
      <c r="BT25" s="371"/>
      <c r="BU25" s="372"/>
      <c r="BV25" s="370">
        <v>7409288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5568</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3900</v>
      </c>
      <c r="R27" s="459"/>
      <c r="S27" s="459"/>
      <c r="T27" s="459"/>
      <c r="U27" s="459"/>
      <c r="V27" s="501"/>
      <c r="W27" s="553"/>
      <c r="X27" s="554"/>
      <c r="Y27" s="555"/>
      <c r="Z27" s="457" t="s">
        <v>171</v>
      </c>
      <c r="AA27" s="437"/>
      <c r="AB27" s="437"/>
      <c r="AC27" s="437"/>
      <c r="AD27" s="437"/>
      <c r="AE27" s="437"/>
      <c r="AF27" s="437"/>
      <c r="AG27" s="438"/>
      <c r="AH27" s="458">
        <v>20</v>
      </c>
      <c r="AI27" s="459"/>
      <c r="AJ27" s="459"/>
      <c r="AK27" s="459"/>
      <c r="AL27" s="501"/>
      <c r="AM27" s="458">
        <v>61900</v>
      </c>
      <c r="AN27" s="459"/>
      <c r="AO27" s="459"/>
      <c r="AP27" s="459"/>
      <c r="AQ27" s="459"/>
      <c r="AR27" s="501"/>
      <c r="AS27" s="458">
        <v>3095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61320</v>
      </c>
      <c r="BO27" s="530"/>
      <c r="BP27" s="530"/>
      <c r="BQ27" s="530"/>
      <c r="BR27" s="530"/>
      <c r="BS27" s="530"/>
      <c r="BT27" s="530"/>
      <c r="BU27" s="531"/>
      <c r="BV27" s="529">
        <v>61303</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2175816</v>
      </c>
      <c r="BO28" s="371"/>
      <c r="BP28" s="371"/>
      <c r="BQ28" s="371"/>
      <c r="BR28" s="371"/>
      <c r="BS28" s="371"/>
      <c r="BT28" s="371"/>
      <c r="BU28" s="372"/>
      <c r="BV28" s="370">
        <v>2307626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3300</v>
      </c>
      <c r="R29" s="459"/>
      <c r="S29" s="459"/>
      <c r="T29" s="459"/>
      <c r="U29" s="459"/>
      <c r="V29" s="501"/>
      <c r="W29" s="556"/>
      <c r="X29" s="557"/>
      <c r="Y29" s="558"/>
      <c r="Z29" s="457" t="s">
        <v>177</v>
      </c>
      <c r="AA29" s="437"/>
      <c r="AB29" s="437"/>
      <c r="AC29" s="437"/>
      <c r="AD29" s="437"/>
      <c r="AE29" s="437"/>
      <c r="AF29" s="437"/>
      <c r="AG29" s="438"/>
      <c r="AH29" s="458">
        <v>371</v>
      </c>
      <c r="AI29" s="459"/>
      <c r="AJ29" s="459"/>
      <c r="AK29" s="459"/>
      <c r="AL29" s="501"/>
      <c r="AM29" s="458">
        <v>1144033</v>
      </c>
      <c r="AN29" s="459"/>
      <c r="AO29" s="459"/>
      <c r="AP29" s="459"/>
      <c r="AQ29" s="459"/>
      <c r="AR29" s="501"/>
      <c r="AS29" s="458">
        <v>3084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328281</v>
      </c>
      <c r="BO29" s="408"/>
      <c r="BP29" s="408"/>
      <c r="BQ29" s="408"/>
      <c r="BR29" s="408"/>
      <c r="BS29" s="408"/>
      <c r="BT29" s="408"/>
      <c r="BU29" s="409"/>
      <c r="BV29" s="407">
        <v>285854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100.8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3257088</v>
      </c>
      <c r="BO30" s="530"/>
      <c r="BP30" s="530"/>
      <c r="BQ30" s="530"/>
      <c r="BR30" s="530"/>
      <c r="BS30" s="530"/>
      <c r="BT30" s="530"/>
      <c r="BU30" s="531"/>
      <c r="BV30" s="529">
        <v>3075409</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大分県退職手当組合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由布市土地開発公社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大分県消防補償等組合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大分県交通災害共済組合（交通災害共済事業会計）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大分県市町村会館管理組合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大分県後期高齢者医療広域連合（普通会計）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大分県後期高齢者医療広域連合（後期高齢者医療事業会計）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gVv5wbQEnRHNoDixspzPJxFqnmJOsAyyXl2vBb6QT3Og1GIfcYrdNZ2I8HqRDqsbBv8Cn+vs+k1/Dy4VYmbbA==" saltValue="Ye+lorO+TkTvWxeA9vd9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535</v>
      </c>
      <c r="D34" s="1151"/>
      <c r="E34" s="1152"/>
      <c r="F34" s="32">
        <v>3.97</v>
      </c>
      <c r="G34" s="33">
        <v>4.37</v>
      </c>
      <c r="H34" s="33">
        <v>4.8600000000000003</v>
      </c>
      <c r="I34" s="33">
        <v>5.15</v>
      </c>
      <c r="J34" s="34">
        <v>5.99</v>
      </c>
      <c r="K34" s="22"/>
      <c r="L34" s="22"/>
      <c r="M34" s="22"/>
      <c r="N34" s="22"/>
      <c r="O34" s="22"/>
      <c r="P34" s="22"/>
    </row>
    <row r="35" spans="1:16" ht="39" customHeight="1" x14ac:dyDescent="0.2">
      <c r="A35" s="22"/>
      <c r="B35" s="35"/>
      <c r="C35" s="1145" t="s">
        <v>536</v>
      </c>
      <c r="D35" s="1146"/>
      <c r="E35" s="1147"/>
      <c r="F35" s="36">
        <v>6.23</v>
      </c>
      <c r="G35" s="37">
        <v>0.89</v>
      </c>
      <c r="H35" s="37">
        <v>4.08</v>
      </c>
      <c r="I35" s="37">
        <v>5.51</v>
      </c>
      <c r="J35" s="38">
        <v>5.69</v>
      </c>
      <c r="K35" s="22"/>
      <c r="L35" s="22"/>
      <c r="M35" s="22"/>
      <c r="N35" s="22"/>
      <c r="O35" s="22"/>
      <c r="P35" s="22"/>
    </row>
    <row r="36" spans="1:16" ht="39" customHeight="1" x14ac:dyDescent="0.2">
      <c r="A36" s="22"/>
      <c r="B36" s="35"/>
      <c r="C36" s="1145" t="s">
        <v>537</v>
      </c>
      <c r="D36" s="1146"/>
      <c r="E36" s="1147"/>
      <c r="F36" s="36">
        <v>0.92</v>
      </c>
      <c r="G36" s="37">
        <v>1.0900000000000001</v>
      </c>
      <c r="H36" s="37">
        <v>0.6</v>
      </c>
      <c r="I36" s="37">
        <v>0.55000000000000004</v>
      </c>
      <c r="J36" s="38">
        <v>0.85</v>
      </c>
      <c r="K36" s="22"/>
      <c r="L36" s="22"/>
      <c r="M36" s="22"/>
      <c r="N36" s="22"/>
      <c r="O36" s="22"/>
      <c r="P36" s="22"/>
    </row>
    <row r="37" spans="1:16" ht="39" customHeight="1" x14ac:dyDescent="0.2">
      <c r="A37" s="22"/>
      <c r="B37" s="35"/>
      <c r="C37" s="1145" t="s">
        <v>538</v>
      </c>
      <c r="D37" s="1146"/>
      <c r="E37" s="1147"/>
      <c r="F37" s="36">
        <v>0.48</v>
      </c>
      <c r="G37" s="37">
        <v>0.78</v>
      </c>
      <c r="H37" s="37">
        <v>1.48</v>
      </c>
      <c r="I37" s="37">
        <v>0.9</v>
      </c>
      <c r="J37" s="38">
        <v>0.54</v>
      </c>
      <c r="K37" s="22"/>
      <c r="L37" s="22"/>
      <c r="M37" s="22"/>
      <c r="N37" s="22"/>
      <c r="O37" s="22"/>
      <c r="P37" s="22"/>
    </row>
    <row r="38" spans="1:16" ht="39" customHeight="1" x14ac:dyDescent="0.2">
      <c r="A38" s="22"/>
      <c r="B38" s="35"/>
      <c r="C38" s="1145" t="s">
        <v>539</v>
      </c>
      <c r="D38" s="1146"/>
      <c r="E38" s="1147"/>
      <c r="F38" s="36">
        <v>0.01</v>
      </c>
      <c r="G38" s="37">
        <v>0.01</v>
      </c>
      <c r="H38" s="37">
        <v>0.01</v>
      </c>
      <c r="I38" s="37">
        <v>0.02</v>
      </c>
      <c r="J38" s="38">
        <v>0.02</v>
      </c>
      <c r="K38" s="22"/>
      <c r="L38" s="22"/>
      <c r="M38" s="22"/>
      <c r="N38" s="22"/>
      <c r="O38" s="22"/>
      <c r="P38" s="22"/>
    </row>
    <row r="39" spans="1:16" ht="39" customHeight="1" x14ac:dyDescent="0.2">
      <c r="A39" s="22"/>
      <c r="B39" s="35"/>
      <c r="C39" s="1145" t="s">
        <v>540</v>
      </c>
      <c r="D39" s="1146"/>
      <c r="E39" s="1147"/>
      <c r="F39" s="36">
        <v>0.01</v>
      </c>
      <c r="G39" s="37">
        <v>0</v>
      </c>
      <c r="H39" s="37">
        <v>0</v>
      </c>
      <c r="I39" s="37">
        <v>0.03</v>
      </c>
      <c r="J39" s="38">
        <v>0.01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542</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mT7oRJ97KdJNJSHukOccqzrXzVO3L/c7q18fjhAY7gLfM6KJ3LpgomnYLJBf54bACPnWmlypfouaUU5oBINsQ==" saltValue="2u0Cru0u8ANX7N0ucSpu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2339</v>
      </c>
      <c r="L45" s="60">
        <v>2343</v>
      </c>
      <c r="M45" s="60">
        <v>2340</v>
      </c>
      <c r="N45" s="60">
        <v>2497</v>
      </c>
      <c r="O45" s="61">
        <v>2455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123</v>
      </c>
      <c r="L48" s="64">
        <v>178</v>
      </c>
      <c r="M48" s="64">
        <v>178</v>
      </c>
      <c r="N48" s="64">
        <v>162</v>
      </c>
      <c r="O48" s="65">
        <v>143</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3</v>
      </c>
      <c r="M50" s="64">
        <v>8</v>
      </c>
      <c r="N50" s="64">
        <v>0</v>
      </c>
      <c r="O50" s="65">
        <v>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1896</v>
      </c>
      <c r="L52" s="64">
        <v>1867</v>
      </c>
      <c r="M52" s="64">
        <v>1866</v>
      </c>
      <c r="N52" s="64">
        <v>1925</v>
      </c>
      <c r="O52" s="65">
        <v>1895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566</v>
      </c>
      <c r="L53" s="69">
        <v>657</v>
      </c>
      <c r="M53" s="69">
        <v>660</v>
      </c>
      <c r="N53" s="69">
        <v>734</v>
      </c>
      <c r="O53" s="70">
        <v>706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sABnWUEL34hXfZ6g2rt8fFSR56QgbUZOoCtBBuaYZgMuH/C+k3L3wefNMYLLamPAevaV6A4r+rwIZF6Vs6Umg==" saltValue="RILyncnV/P/8KYlMdhqo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22867</v>
      </c>
      <c r="J41" s="344">
        <v>22799</v>
      </c>
      <c r="K41" s="344">
        <v>22522</v>
      </c>
      <c r="L41" s="344">
        <v>21091</v>
      </c>
      <c r="M41" s="345">
        <v>20742</v>
      </c>
    </row>
    <row r="42" spans="2:13" ht="27.75" customHeight="1" x14ac:dyDescent="0.2">
      <c r="B42" s="1186"/>
      <c r="C42" s="1187"/>
      <c r="D42" s="106"/>
      <c r="E42" s="1192" t="s">
        <v>32</v>
      </c>
      <c r="F42" s="1192"/>
      <c r="G42" s="1192"/>
      <c r="H42" s="1193"/>
      <c r="I42" s="346">
        <v>85</v>
      </c>
      <c r="J42" s="347">
        <v>60</v>
      </c>
      <c r="K42" s="347">
        <v>60</v>
      </c>
      <c r="L42" s="347">
        <v>60</v>
      </c>
      <c r="M42" s="348">
        <v>60</v>
      </c>
    </row>
    <row r="43" spans="2:13" ht="27.75" customHeight="1" x14ac:dyDescent="0.2">
      <c r="B43" s="1186"/>
      <c r="C43" s="1187"/>
      <c r="D43" s="106"/>
      <c r="E43" s="1192" t="s">
        <v>33</v>
      </c>
      <c r="F43" s="1192"/>
      <c r="G43" s="1192"/>
      <c r="H43" s="1193"/>
      <c r="I43" s="346">
        <v>946</v>
      </c>
      <c r="J43" s="347">
        <v>1396</v>
      </c>
      <c r="K43" s="347">
        <v>1559</v>
      </c>
      <c r="L43" s="347">
        <v>1482</v>
      </c>
      <c r="M43" s="348">
        <v>1495</v>
      </c>
    </row>
    <row r="44" spans="2:13" ht="27.75" customHeight="1" x14ac:dyDescent="0.2">
      <c r="B44" s="1186"/>
      <c r="C44" s="1187"/>
      <c r="D44" s="106"/>
      <c r="E44" s="1192" t="s">
        <v>34</v>
      </c>
      <c r="F44" s="1192"/>
      <c r="G44" s="1192"/>
      <c r="H44" s="1193"/>
      <c r="I44" s="346" t="s">
        <v>486</v>
      </c>
      <c r="J44" s="347" t="s">
        <v>486</v>
      </c>
      <c r="K44" s="347" t="s">
        <v>486</v>
      </c>
      <c r="L44" s="347" t="s">
        <v>486</v>
      </c>
      <c r="M44" s="348" t="s">
        <v>486</v>
      </c>
    </row>
    <row r="45" spans="2:13" ht="27.75" customHeight="1" x14ac:dyDescent="0.2">
      <c r="B45" s="1186"/>
      <c r="C45" s="1187"/>
      <c r="D45" s="106"/>
      <c r="E45" s="1192" t="s">
        <v>35</v>
      </c>
      <c r="F45" s="1192"/>
      <c r="G45" s="1192"/>
      <c r="H45" s="1193"/>
      <c r="I45" s="346">
        <v>237</v>
      </c>
      <c r="J45" s="347">
        <v>236</v>
      </c>
      <c r="K45" s="347">
        <v>633</v>
      </c>
      <c r="L45" s="347">
        <v>719</v>
      </c>
      <c r="M45" s="348">
        <v>1164</v>
      </c>
    </row>
    <row r="46" spans="2:13" ht="27.75" customHeight="1" x14ac:dyDescent="0.2">
      <c r="B46" s="1186"/>
      <c r="C46" s="1187"/>
      <c r="D46" s="107"/>
      <c r="E46" s="1192" t="s">
        <v>36</v>
      </c>
      <c r="F46" s="1192"/>
      <c r="G46" s="1192"/>
      <c r="H46" s="1193"/>
      <c r="I46" s="346">
        <v>2</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3643</v>
      </c>
      <c r="J50" s="347">
        <v>4363</v>
      </c>
      <c r="K50" s="347">
        <v>4240</v>
      </c>
      <c r="L50" s="347">
        <v>3872</v>
      </c>
      <c r="M50" s="348">
        <v>3916</v>
      </c>
    </row>
    <row r="51" spans="2:13" ht="27.75" customHeight="1" x14ac:dyDescent="0.2">
      <c r="B51" s="1186"/>
      <c r="C51" s="1187"/>
      <c r="D51" s="106"/>
      <c r="E51" s="1192" t="s">
        <v>42</v>
      </c>
      <c r="F51" s="1192"/>
      <c r="G51" s="1192"/>
      <c r="H51" s="1193"/>
      <c r="I51" s="346">
        <v>307</v>
      </c>
      <c r="J51" s="347">
        <v>307</v>
      </c>
      <c r="K51" s="347">
        <v>295</v>
      </c>
      <c r="L51" s="347">
        <v>278</v>
      </c>
      <c r="M51" s="348">
        <v>248</v>
      </c>
    </row>
    <row r="52" spans="2:13" ht="27.75" customHeight="1" x14ac:dyDescent="0.2">
      <c r="B52" s="1188"/>
      <c r="C52" s="1189"/>
      <c r="D52" s="106"/>
      <c r="E52" s="1192" t="s">
        <v>43</v>
      </c>
      <c r="F52" s="1192"/>
      <c r="G52" s="1192"/>
      <c r="H52" s="1193"/>
      <c r="I52" s="346">
        <v>17718</v>
      </c>
      <c r="J52" s="347">
        <v>17768</v>
      </c>
      <c r="K52" s="347">
        <v>17265</v>
      </c>
      <c r="L52" s="347">
        <v>16330</v>
      </c>
      <c r="M52" s="348">
        <v>15706</v>
      </c>
    </row>
    <row r="53" spans="2:13" ht="27.75" customHeight="1" thickBot="1" x14ac:dyDescent="0.25">
      <c r="B53" s="1199" t="s">
        <v>19</v>
      </c>
      <c r="C53" s="1200"/>
      <c r="D53" s="110"/>
      <c r="E53" s="1201" t="s">
        <v>44</v>
      </c>
      <c r="F53" s="1201"/>
      <c r="G53" s="1201"/>
      <c r="H53" s="1202"/>
      <c r="I53" s="349">
        <v>2470</v>
      </c>
      <c r="J53" s="350">
        <v>2053</v>
      </c>
      <c r="K53" s="350">
        <v>2973</v>
      </c>
      <c r="L53" s="350">
        <v>2873</v>
      </c>
      <c r="M53" s="351">
        <v>3590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vaV6b/BeiPAwOtrA2J4ei2nARg266UfysZkN2BAgR3HGC5cRE2vo8gKdcZLv9WmJtPmAwX6/OT9WpQkwY35dQ==" saltValue="MMuRWoughP7hzJRQ0Nzz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2653</v>
      </c>
      <c r="G55" s="352">
        <v>2308</v>
      </c>
      <c r="H55" s="353">
        <v>2176</v>
      </c>
    </row>
    <row r="56" spans="2:8" ht="52.5" customHeight="1" x14ac:dyDescent="0.2">
      <c r="B56" s="122"/>
      <c r="C56" s="1213" t="s">
        <v>47</v>
      </c>
      <c r="D56" s="1213"/>
      <c r="E56" s="1214"/>
      <c r="F56" s="354">
        <v>556</v>
      </c>
      <c r="G56" s="354">
        <v>286</v>
      </c>
      <c r="H56" s="355">
        <v>328</v>
      </c>
    </row>
    <row r="57" spans="2:8" ht="53.25" customHeight="1" x14ac:dyDescent="0.2">
      <c r="B57" s="122"/>
      <c r="C57" s="1215" t="s">
        <v>48</v>
      </c>
      <c r="D57" s="1215"/>
      <c r="E57" s="1216"/>
      <c r="F57" s="356">
        <v>2875</v>
      </c>
      <c r="G57" s="356">
        <v>3075</v>
      </c>
      <c r="H57" s="357">
        <v>3257</v>
      </c>
    </row>
    <row r="58" spans="2:8" ht="45.75" customHeight="1" x14ac:dyDescent="0.2">
      <c r="B58" s="123"/>
      <c r="C58" s="1203" t="s">
        <v>560</v>
      </c>
      <c r="D58" s="1204"/>
      <c r="E58" s="1205"/>
      <c r="F58" s="358">
        <v>1968</v>
      </c>
      <c r="G58" s="358">
        <v>1976</v>
      </c>
      <c r="H58" s="359">
        <v>2000</v>
      </c>
    </row>
    <row r="59" spans="2:8" ht="45.75" customHeight="1" x14ac:dyDescent="0.2">
      <c r="B59" s="123"/>
      <c r="C59" s="1203" t="s">
        <v>561</v>
      </c>
      <c r="D59" s="1204"/>
      <c r="E59" s="1205"/>
      <c r="F59" s="358">
        <v>305</v>
      </c>
      <c r="G59" s="358">
        <v>547</v>
      </c>
      <c r="H59" s="359">
        <v>644</v>
      </c>
    </row>
    <row r="60" spans="2:8" ht="45.75" customHeight="1" x14ac:dyDescent="0.2">
      <c r="B60" s="123"/>
      <c r="C60" s="1203" t="s">
        <v>562</v>
      </c>
      <c r="D60" s="1204"/>
      <c r="E60" s="1205"/>
      <c r="F60" s="358">
        <v>511</v>
      </c>
      <c r="G60" s="358">
        <v>513</v>
      </c>
      <c r="H60" s="359">
        <v>519</v>
      </c>
    </row>
    <row r="61" spans="2:8" ht="45.75" customHeight="1" x14ac:dyDescent="0.2">
      <c r="B61" s="123"/>
      <c r="C61" s="1203" t="s">
        <v>563</v>
      </c>
      <c r="D61" s="1204"/>
      <c r="E61" s="1205"/>
      <c r="F61" s="358">
        <v>21</v>
      </c>
      <c r="G61" s="358">
        <v>14</v>
      </c>
      <c r="H61" s="359">
        <v>42</v>
      </c>
    </row>
    <row r="62" spans="2:8" ht="45.75" customHeight="1" thickBot="1" x14ac:dyDescent="0.25">
      <c r="B62" s="124"/>
      <c r="C62" s="1206" t="s">
        <v>564</v>
      </c>
      <c r="D62" s="1207"/>
      <c r="E62" s="1208"/>
      <c r="F62" s="360" t="s">
        <v>486</v>
      </c>
      <c r="G62" s="360" t="s">
        <v>486</v>
      </c>
      <c r="H62" s="361">
        <v>29</v>
      </c>
    </row>
    <row r="63" spans="2:8" ht="52.5" customHeight="1" thickBot="1" x14ac:dyDescent="0.25">
      <c r="B63" s="125"/>
      <c r="C63" s="1209" t="s">
        <v>49</v>
      </c>
      <c r="D63" s="1209"/>
      <c r="E63" s="1210"/>
      <c r="F63" s="362">
        <v>6084</v>
      </c>
      <c r="G63" s="362">
        <v>5669</v>
      </c>
      <c r="H63" s="363">
        <v>5761</v>
      </c>
    </row>
    <row r="64" spans="2:8" ht="13.2" x14ac:dyDescent="0.2"/>
  </sheetData>
  <sheetProtection algorithmName="SHA-512" hashValue="LcNTELYeKMxrnb8SVdjCV7OfbLIFQ46fPF67UMQondSQFQC/j5dDnraX3r/kkm0yn1QS5nSwPRAIb0KwwPgjYA==" saltValue="pYPJy7sfsVss5ldrpb7R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103893</v>
      </c>
      <c r="E3" s="144"/>
      <c r="F3" s="145">
        <v>92632</v>
      </c>
      <c r="G3" s="146"/>
      <c r="H3" s="147"/>
    </row>
    <row r="4" spans="1:8" x14ac:dyDescent="0.2">
      <c r="A4" s="148"/>
      <c r="B4" s="149"/>
      <c r="C4" s="150"/>
      <c r="D4" s="151">
        <v>58058</v>
      </c>
      <c r="E4" s="152"/>
      <c r="F4" s="153">
        <v>47978</v>
      </c>
      <c r="G4" s="154"/>
      <c r="H4" s="155"/>
    </row>
    <row r="5" spans="1:8" x14ac:dyDescent="0.2">
      <c r="A5" s="136" t="s">
        <v>519</v>
      </c>
      <c r="B5" s="141"/>
      <c r="C5" s="142"/>
      <c r="D5" s="143">
        <v>101679</v>
      </c>
      <c r="E5" s="144"/>
      <c r="F5" s="145">
        <v>71279</v>
      </c>
      <c r="G5" s="146"/>
      <c r="H5" s="147"/>
    </row>
    <row r="6" spans="1:8" x14ac:dyDescent="0.2">
      <c r="A6" s="148"/>
      <c r="B6" s="149"/>
      <c r="C6" s="150"/>
      <c r="D6" s="151">
        <v>39234</v>
      </c>
      <c r="E6" s="152"/>
      <c r="F6" s="153">
        <v>36731</v>
      </c>
      <c r="G6" s="154"/>
      <c r="H6" s="155"/>
    </row>
    <row r="7" spans="1:8" x14ac:dyDescent="0.2">
      <c r="A7" s="136" t="s">
        <v>520</v>
      </c>
      <c r="B7" s="141"/>
      <c r="C7" s="142"/>
      <c r="D7" s="143">
        <v>93213</v>
      </c>
      <c r="E7" s="144"/>
      <c r="F7" s="145">
        <v>74994</v>
      </c>
      <c r="G7" s="146"/>
      <c r="H7" s="147"/>
    </row>
    <row r="8" spans="1:8" x14ac:dyDescent="0.2">
      <c r="A8" s="148"/>
      <c r="B8" s="149"/>
      <c r="C8" s="150"/>
      <c r="D8" s="151">
        <v>52800</v>
      </c>
      <c r="E8" s="152"/>
      <c r="F8" s="153">
        <v>36188</v>
      </c>
      <c r="G8" s="154"/>
      <c r="H8" s="155"/>
    </row>
    <row r="9" spans="1:8" x14ac:dyDescent="0.2">
      <c r="A9" s="136" t="s">
        <v>521</v>
      </c>
      <c r="B9" s="141"/>
      <c r="C9" s="142"/>
      <c r="D9" s="143">
        <v>64751</v>
      </c>
      <c r="E9" s="144"/>
      <c r="F9" s="145">
        <v>71849</v>
      </c>
      <c r="G9" s="146"/>
      <c r="H9" s="147"/>
    </row>
    <row r="10" spans="1:8" x14ac:dyDescent="0.2">
      <c r="A10" s="148"/>
      <c r="B10" s="149"/>
      <c r="C10" s="150"/>
      <c r="D10" s="151">
        <v>41840</v>
      </c>
      <c r="E10" s="152"/>
      <c r="F10" s="153">
        <v>36144</v>
      </c>
      <c r="G10" s="154"/>
      <c r="H10" s="155"/>
    </row>
    <row r="11" spans="1:8" x14ac:dyDescent="0.2">
      <c r="A11" s="136" t="s">
        <v>522</v>
      </c>
      <c r="B11" s="141"/>
      <c r="C11" s="142"/>
      <c r="D11" s="143">
        <v>90028</v>
      </c>
      <c r="E11" s="144"/>
      <c r="F11" s="145">
        <v>82962</v>
      </c>
      <c r="G11" s="146"/>
      <c r="H11" s="147"/>
    </row>
    <row r="12" spans="1:8" x14ac:dyDescent="0.2">
      <c r="A12" s="148"/>
      <c r="B12" s="149"/>
      <c r="C12" s="156"/>
      <c r="D12" s="151">
        <v>53721</v>
      </c>
      <c r="E12" s="152"/>
      <c r="F12" s="153">
        <v>42835</v>
      </c>
      <c r="G12" s="154"/>
      <c r="H12" s="155"/>
    </row>
    <row r="13" spans="1:8" x14ac:dyDescent="0.2">
      <c r="A13" s="136"/>
      <c r="B13" s="141"/>
      <c r="C13" s="157"/>
      <c r="D13" s="158">
        <v>90713</v>
      </c>
      <c r="E13" s="159"/>
      <c r="F13" s="160">
        <v>78743</v>
      </c>
      <c r="G13" s="161"/>
      <c r="H13" s="147"/>
    </row>
    <row r="14" spans="1:8" x14ac:dyDescent="0.2">
      <c r="A14" s="148"/>
      <c r="B14" s="149"/>
      <c r="C14" s="150"/>
      <c r="D14" s="151">
        <v>49131</v>
      </c>
      <c r="E14" s="152"/>
      <c r="F14" s="153">
        <v>39975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6.24</v>
      </c>
      <c r="C19" s="162">
        <f>ROUND(VALUE(SUBSTITUTE(実質収支比率等に係る経年分析!G$48,"▲","-")),2)</f>
        <v>0.9</v>
      </c>
      <c r="D19" s="162">
        <f>ROUND(VALUE(SUBSTITUTE(実質収支比率等に係る経年分析!H$48,"▲","-")),2)</f>
        <v>4.08</v>
      </c>
      <c r="E19" s="162">
        <f>ROUND(VALUE(SUBSTITUTE(実質収支比率等に係る経年分析!I$48,"▲","-")),2)</f>
        <v>5.51</v>
      </c>
      <c r="F19" s="162">
        <f>ROUND(VALUE(SUBSTITUTE(実質収支比率等に係る経年分析!J$48,"▲","-")),2)</f>
        <v>5.7</v>
      </c>
    </row>
    <row r="20" spans="1:11" x14ac:dyDescent="0.2">
      <c r="A20" s="162" t="s">
        <v>53</v>
      </c>
      <c r="B20" s="162">
        <f>ROUND(VALUE(SUBSTITUTE(実質収支比率等に係る経年分析!F$47,"▲","-")),2)</f>
        <v>20.48</v>
      </c>
      <c r="C20" s="162">
        <f>ROUND(VALUE(SUBSTITUTE(実質収支比率等に係る経年分析!G$47,"▲","-")),2)</f>
        <v>25.81</v>
      </c>
      <c r="D20" s="162">
        <f>ROUND(VALUE(SUBSTITUTE(実質収支比率等に係る経年分析!H$47,"▲","-")),2)</f>
        <v>23.96</v>
      </c>
      <c r="E20" s="162">
        <f>ROUND(VALUE(SUBSTITUTE(実質収支比率等に係る経年分析!I$47,"▲","-")),2)</f>
        <v>20.49</v>
      </c>
      <c r="F20" s="162">
        <f>ROUND(VALUE(SUBSTITUTE(実質収支比率等に係る経年分析!J$47,"▲","-")),2)</f>
        <v>18.829999999999998</v>
      </c>
    </row>
    <row r="21" spans="1:11" x14ac:dyDescent="0.2">
      <c r="A21" s="162" t="s">
        <v>54</v>
      </c>
      <c r="B21" s="162">
        <f>IF(ISNUMBER(VALUE(SUBSTITUTE(実質収支比率等に係る経年分析!F$49,"▲","-"))),ROUND(VALUE(SUBSTITUTE(実質収支比率等に係る経年分析!F$49,"▲","-")),2),NA())</f>
        <v>-2.8</v>
      </c>
      <c r="C21" s="162">
        <f>IF(ISNUMBER(VALUE(SUBSTITUTE(実質収支比率等に係る経年分析!G$49,"▲","-"))),ROUND(VALUE(SUBSTITUTE(実質収支比率等に係る経年分析!G$49,"▲","-")),2),NA())</f>
        <v>-2.74</v>
      </c>
      <c r="D21" s="162">
        <f>IF(ISNUMBER(VALUE(SUBSTITUTE(実質収支比率等に係る経年分析!H$49,"▲","-"))),ROUND(VALUE(SUBSTITUTE(実質収支比率等に係る経年分析!H$49,"▲","-")),2),NA())</f>
        <v>-0.02</v>
      </c>
      <c r="E21" s="162">
        <f>IF(ISNUMBER(VALUE(SUBSTITUTE(実質収支比率等に係る経年分析!I$49,"▲","-"))),ROUND(VALUE(SUBSTITUTE(実質収支比率等に係る経年分析!I$49,"▲","-")),2),NA())</f>
        <v>-1.38</v>
      </c>
      <c r="F21" s="162">
        <f>IF(ISNUMBER(VALUE(SUBSTITUTE(実質収支比率等に係る経年分析!J$49,"▲","-"))),ROUND(VALUE(SUBSTITUTE(実質収支比率等に係る経年分析!J$49,"▲","-")),2),NA())</f>
        <v>-4.2699999999999996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農業集落排水事業特別会計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2">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1.0900000000000001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0.55000000000000004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5.69</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4.37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4.8600000000000003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1896</v>
      </c>
      <c r="E42" s="164"/>
      <c r="F42" s="164"/>
      <c r="G42" s="164">
        <f>'実質公債費比率（分子）の構造'!L$52</f>
        <v>1867</v>
      </c>
      <c r="H42" s="164"/>
      <c r="I42" s="164"/>
      <c r="J42" s="164">
        <f>'実質公債費比率（分子）の構造'!M$52</f>
        <v>1866</v>
      </c>
      <c r="K42" s="164"/>
      <c r="L42" s="164"/>
      <c r="M42" s="164">
        <f>'実質公債費比率（分子）の構造'!N$52</f>
        <v>1925</v>
      </c>
      <c r="N42" s="164"/>
      <c r="O42" s="164"/>
      <c r="P42" s="164">
        <f>'実質公債費比率（分子）の構造'!O$52</f>
        <v>1895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3</v>
      </c>
      <c r="F44" s="164"/>
      <c r="G44" s="164"/>
      <c r="H44" s="164">
        <f>'実質公債費比率（分子）の構造'!M$50</f>
        <v>8</v>
      </c>
      <c r="I44" s="164"/>
      <c r="J44" s="164"/>
      <c r="K44" s="164">
        <f>'実質公債費比率（分子）の構造'!N$50</f>
        <v>0</v>
      </c>
      <c r="L44" s="164"/>
      <c r="M44" s="164"/>
      <c r="N44" s="164">
        <f>'実質公債費比率（分子）の構造'!O$50</f>
        <v>3</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123</v>
      </c>
      <c r="C46" s="164"/>
      <c r="D46" s="164"/>
      <c r="E46" s="164">
        <f>'実質公債費比率（分子）の構造'!L$48</f>
        <v>178</v>
      </c>
      <c r="F46" s="164"/>
      <c r="G46" s="164"/>
      <c r="H46" s="164">
        <f>'実質公債費比率（分子）の構造'!M$48</f>
        <v>178</v>
      </c>
      <c r="I46" s="164"/>
      <c r="J46" s="164"/>
      <c r="K46" s="164">
        <f>'実質公債費比率（分子）の構造'!N$48</f>
        <v>162</v>
      </c>
      <c r="L46" s="164"/>
      <c r="M46" s="164"/>
      <c r="N46" s="164">
        <f>'実質公債費比率（分子）の構造'!O$48</f>
        <v>143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2339</v>
      </c>
      <c r="C49" s="164"/>
      <c r="D49" s="164"/>
      <c r="E49" s="164">
        <f>'実質公債費比率（分子）の構造'!L$45</f>
        <v>2343</v>
      </c>
      <c r="F49" s="164"/>
      <c r="G49" s="164"/>
      <c r="H49" s="164">
        <f>'実質公債費比率（分子）の構造'!M$45</f>
        <v>2340</v>
      </c>
      <c r="I49" s="164"/>
      <c r="J49" s="164"/>
      <c r="K49" s="164">
        <f>'実質公債費比率（分子）の構造'!N$45</f>
        <v>2497</v>
      </c>
      <c r="L49" s="164"/>
      <c r="M49" s="164"/>
      <c r="N49" s="164">
        <f>'実質公債費比率（分子）の構造'!O$45</f>
        <v>2455</v>
      </c>
      <c r="O49" s="164"/>
      <c r="P49" s="164"/>
    </row>
    <row r="50" spans="1:16" x14ac:dyDescent="0.2">
      <c r="A50" s="164" t="s">
        <v>67</v>
      </c>
      <c r="B50" s="164" t="e">
        <f>NA()</f>
        <v>#N/A</v>
      </c>
      <c r="C50" s="164">
        <f>IF(ISNUMBER('実質公債費比率（分子）の構造'!K$53),'実質公債費比率（分子）の構造'!K$53,NA())</f>
        <v>566</v>
      </c>
      <c r="D50" s="164" t="e">
        <f>NA()</f>
        <v>#N/A</v>
      </c>
      <c r="E50" s="164" t="e">
        <f>NA()</f>
        <v>#N/A</v>
      </c>
      <c r="F50" s="164">
        <f>IF(ISNUMBER('実質公債費比率（分子）の構造'!L$53),'実質公債費比率（分子）の構造'!L$53,NA())</f>
        <v>657</v>
      </c>
      <c r="G50" s="164" t="e">
        <f>NA()</f>
        <v>#N/A</v>
      </c>
      <c r="H50" s="164" t="e">
        <f>NA()</f>
        <v>#N/A</v>
      </c>
      <c r="I50" s="164">
        <f>IF(ISNUMBER('実質公債費比率（分子）の構造'!M$53),'実質公債費比率（分子）の構造'!M$53,NA())</f>
        <v>660</v>
      </c>
      <c r="J50" s="164" t="e">
        <f>NA()</f>
        <v>#N/A</v>
      </c>
      <c r="K50" s="164" t="e">
        <f>NA()</f>
        <v>#N/A</v>
      </c>
      <c r="L50" s="164">
        <f>IF(ISNUMBER('実質公債費比率（分子）の構造'!N$53),'実質公債費比率（分子）の構造'!N$53,NA())</f>
        <v>734</v>
      </c>
      <c r="M50" s="164" t="e">
        <f>NA()</f>
        <v>#N/A</v>
      </c>
      <c r="N50" s="164" t="e">
        <f>NA()</f>
        <v>#N/A</v>
      </c>
      <c r="O50" s="164">
        <f>IF(ISNUMBER('実質公債費比率（分子）の構造'!O$53),'実質公債費比率（分子）の構造'!O$53,NA())</f>
        <v>706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17718</v>
      </c>
      <c r="E56" s="163"/>
      <c r="F56" s="163"/>
      <c r="G56" s="163">
        <f>'将来負担比率（分子）の構造'!J$52</f>
        <v>17768</v>
      </c>
      <c r="H56" s="163"/>
      <c r="I56" s="163"/>
      <c r="J56" s="163">
        <f>'将来負担比率（分子）の構造'!K$52</f>
        <v>17265</v>
      </c>
      <c r="K56" s="163"/>
      <c r="L56" s="163"/>
      <c r="M56" s="163">
        <f>'将来負担比率（分子）の構造'!L$52</f>
        <v>16330</v>
      </c>
      <c r="N56" s="163"/>
      <c r="O56" s="163"/>
      <c r="P56" s="163">
        <f>'将来負担比率（分子）の構造'!M$52</f>
        <v>15706</v>
      </c>
    </row>
    <row r="57" spans="1:16" x14ac:dyDescent="0.2">
      <c r="A57" s="163" t="s">
        <v>42</v>
      </c>
      <c r="B57" s="163"/>
      <c r="C57" s="163"/>
      <c r="D57" s="163">
        <f>'将来負担比率（分子）の構造'!I$51</f>
        <v>307</v>
      </c>
      <c r="E57" s="163"/>
      <c r="F57" s="163"/>
      <c r="G57" s="163">
        <f>'将来負担比率（分子）の構造'!J$51</f>
        <v>307</v>
      </c>
      <c r="H57" s="163"/>
      <c r="I57" s="163"/>
      <c r="J57" s="163">
        <f>'将来負担比率（分子）の構造'!K$51</f>
        <v>295</v>
      </c>
      <c r="K57" s="163"/>
      <c r="L57" s="163"/>
      <c r="M57" s="163">
        <f>'将来負担比率（分子）の構造'!L$51</f>
        <v>278</v>
      </c>
      <c r="N57" s="163"/>
      <c r="O57" s="163"/>
      <c r="P57" s="163">
        <f>'将来負担比率（分子）の構造'!M$51</f>
        <v>248</v>
      </c>
    </row>
    <row r="58" spans="1:16" x14ac:dyDescent="0.2">
      <c r="A58" s="163" t="s">
        <v>41</v>
      </c>
      <c r="B58" s="163"/>
      <c r="C58" s="163"/>
      <c r="D58" s="163">
        <f>'将来負担比率（分子）の構造'!I$50</f>
        <v>3643</v>
      </c>
      <c r="E58" s="163"/>
      <c r="F58" s="163"/>
      <c r="G58" s="163">
        <f>'将来負担比率（分子）の構造'!J$50</f>
        <v>4363</v>
      </c>
      <c r="H58" s="163"/>
      <c r="I58" s="163"/>
      <c r="J58" s="163">
        <f>'将来負担比率（分子）の構造'!K$50</f>
        <v>4240</v>
      </c>
      <c r="K58" s="163"/>
      <c r="L58" s="163"/>
      <c r="M58" s="163">
        <f>'将来負担比率（分子）の構造'!L$50</f>
        <v>3872</v>
      </c>
      <c r="N58" s="163"/>
      <c r="O58" s="163"/>
      <c r="P58" s="163">
        <f>'将来負担比率（分子）の構造'!M$50</f>
        <v>3916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237</v>
      </c>
      <c r="C62" s="163"/>
      <c r="D62" s="163"/>
      <c r="E62" s="163">
        <f>'将来負担比率（分子）の構造'!J$45</f>
        <v>236</v>
      </c>
      <c r="F62" s="163"/>
      <c r="G62" s="163"/>
      <c r="H62" s="163">
        <f>'将来負担比率（分子）の構造'!K$45</f>
        <v>633</v>
      </c>
      <c r="I62" s="163"/>
      <c r="J62" s="163"/>
      <c r="K62" s="163">
        <f>'将来負担比率（分子）の構造'!L$45</f>
        <v>719</v>
      </c>
      <c r="L62" s="163"/>
      <c r="M62" s="163"/>
      <c r="N62" s="163">
        <f>'将来負担比率（分子）の構造'!M$45</f>
        <v>1164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946</v>
      </c>
      <c r="C64" s="163"/>
      <c r="D64" s="163"/>
      <c r="E64" s="163">
        <f>'将来負担比率（分子）の構造'!J$43</f>
        <v>1396</v>
      </c>
      <c r="F64" s="163"/>
      <c r="G64" s="163"/>
      <c r="H64" s="163">
        <f>'将来負担比率（分子）の構造'!K$43</f>
        <v>1559</v>
      </c>
      <c r="I64" s="163"/>
      <c r="J64" s="163"/>
      <c r="K64" s="163">
        <f>'将来負担比率（分子）の構造'!L$43</f>
        <v>1482</v>
      </c>
      <c r="L64" s="163"/>
      <c r="M64" s="163"/>
      <c r="N64" s="163">
        <f>'将来負担比率（分子）の構造'!M$43</f>
        <v>1495</v>
      </c>
      <c r="O64" s="163"/>
      <c r="P64" s="163"/>
    </row>
    <row r="65" spans="1:16" x14ac:dyDescent="0.2">
      <c r="A65" s="163" t="s">
        <v>32</v>
      </c>
      <c r="B65" s="163">
        <f>'将来負担比率（分子）の構造'!I$42</f>
        <v>85</v>
      </c>
      <c r="C65" s="163"/>
      <c r="D65" s="163"/>
      <c r="E65" s="163">
        <f>'将来負担比率（分子）の構造'!J$42</f>
        <v>60</v>
      </c>
      <c r="F65" s="163"/>
      <c r="G65" s="163"/>
      <c r="H65" s="163">
        <f>'将来負担比率（分子）の構造'!K$42</f>
        <v>60</v>
      </c>
      <c r="I65" s="163"/>
      <c r="J65" s="163"/>
      <c r="K65" s="163">
        <f>'将来負担比率（分子）の構造'!L$42</f>
        <v>60</v>
      </c>
      <c r="L65" s="163"/>
      <c r="M65" s="163"/>
      <c r="N65" s="163">
        <f>'将来負担比率（分子）の構造'!M$42</f>
        <v>60</v>
      </c>
      <c r="O65" s="163"/>
      <c r="P65" s="163"/>
    </row>
    <row r="66" spans="1:16" x14ac:dyDescent="0.2">
      <c r="A66" s="163" t="s">
        <v>31</v>
      </c>
      <c r="B66" s="163">
        <f>'将来負担比率（分子）の構造'!I$41</f>
        <v>22867</v>
      </c>
      <c r="C66" s="163"/>
      <c r="D66" s="163"/>
      <c r="E66" s="163">
        <f>'将来負担比率（分子）の構造'!J$41</f>
        <v>22799</v>
      </c>
      <c r="F66" s="163"/>
      <c r="G66" s="163"/>
      <c r="H66" s="163">
        <f>'将来負担比率（分子）の構造'!K$41</f>
        <v>22522</v>
      </c>
      <c r="I66" s="163"/>
      <c r="J66" s="163"/>
      <c r="K66" s="163">
        <f>'将来負担比率（分子）の構造'!L$41</f>
        <v>21091</v>
      </c>
      <c r="L66" s="163"/>
      <c r="M66" s="163"/>
      <c r="N66" s="163">
        <f>'将来負担比率（分子）の構造'!M$41</f>
        <v>20742</v>
      </c>
      <c r="O66" s="163"/>
      <c r="P66" s="163"/>
    </row>
    <row r="67" spans="1:16" x14ac:dyDescent="0.2">
      <c r="A67" s="163" t="s">
        <v>71</v>
      </c>
      <c r="B67" s="163" t="e">
        <f>NA()</f>
        <v>#N/A</v>
      </c>
      <c r="C67" s="163">
        <f>IF(ISNUMBER('将来負担比率（分子）の構造'!I$53), IF('将来負担比率（分子）の構造'!I$53 &lt; 0, 0, '将来負担比率（分子）の構造'!I$53), NA())</f>
        <v>2470</v>
      </c>
      <c r="D67" s="163" t="e">
        <f>NA()</f>
        <v>#N/A</v>
      </c>
      <c r="E67" s="163" t="e">
        <f>NA()</f>
        <v>#N/A</v>
      </c>
      <c r="F67" s="163">
        <f>IF(ISNUMBER('将来負担比率（分子）の構造'!J$53), IF('将来負担比率（分子）の構造'!J$53 &lt; 0, 0, '将来負担比率（分子）の構造'!J$53), NA())</f>
        <v>2053</v>
      </c>
      <c r="G67" s="163" t="e">
        <f>NA()</f>
        <v>#N/A</v>
      </c>
      <c r="H67" s="163" t="e">
        <f>NA()</f>
        <v>#N/A</v>
      </c>
      <c r="I67" s="163">
        <f>IF(ISNUMBER('将来負担比率（分子）の構造'!K$53), IF('将来負担比率（分子）の構造'!K$53 &lt; 0, 0, '将来負担比率（分子）の構造'!K$53), NA())</f>
        <v>2973</v>
      </c>
      <c r="J67" s="163" t="e">
        <f>NA()</f>
        <v>#N/A</v>
      </c>
      <c r="K67" s="163" t="e">
        <f>NA()</f>
        <v>#N/A</v>
      </c>
      <c r="L67" s="163">
        <f>IF(ISNUMBER('将来負担比率（分子）の構造'!L$53), IF('将来負担比率（分子）の構造'!L$53 &lt; 0, 0, '将来負担比率（分子）の構造'!L$53), NA())</f>
        <v>2873</v>
      </c>
      <c r="M67" s="163" t="e">
        <f>NA()</f>
        <v>#N/A</v>
      </c>
      <c r="N67" s="163" t="e">
        <f>NA()</f>
        <v>#N/A</v>
      </c>
      <c r="O67" s="163">
        <f>IF(ISNUMBER('将来負担比率（分子）の構造'!M$53), IF('将来負担比率（分子）の構造'!M$53 &lt; 0, 0, '将来負担比率（分子）の構造'!M$53), NA())</f>
        <v>3590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2653</v>
      </c>
      <c r="C72" s="167">
        <f>基金残高に係る経年分析!G55</f>
        <v>2308</v>
      </c>
      <c r="D72" s="167">
        <f>基金残高に係る経年分析!H55</f>
        <v>2176</v>
      </c>
    </row>
    <row r="73" spans="1:16" x14ac:dyDescent="0.2">
      <c r="A73" s="166" t="s">
        <v>74</v>
      </c>
      <c r="B73" s="167">
        <f>基金残高に係る経年分析!F56</f>
        <v>556</v>
      </c>
      <c r="C73" s="167">
        <f>基金残高に係る経年分析!G56</f>
        <v>286</v>
      </c>
      <c r="D73" s="167">
        <f>基金残高に係る経年分析!H56</f>
        <v>328</v>
      </c>
    </row>
    <row r="74" spans="1:16" x14ac:dyDescent="0.2">
      <c r="A74" s="166" t="s">
        <v>75</v>
      </c>
      <c r="B74" s="167">
        <f>基金残高に係る経年分析!F57</f>
        <v>2875</v>
      </c>
      <c r="C74" s="167">
        <f>基金残高に係る経年分析!G57</f>
        <v>3075</v>
      </c>
      <c r="D74" s="167">
        <f>基金残高に係る経年分析!H57</f>
        <v>3257</v>
      </c>
    </row>
  </sheetData>
  <sheetProtection algorithmName="SHA-512" hashValue="n2y5vhdBPON+NriquVCyXF4rqCxEjRr9b0KVhiDMcPVyzRZbjhypR+/VU2m4M740Fel4oju47LbCwYFHx+8P7g==" saltValue="7w33kqjgWoBFBNrbuq/4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4460802</v>
      </c>
      <c r="S5" s="613"/>
      <c r="T5" s="613"/>
      <c r="U5" s="613"/>
      <c r="V5" s="613"/>
      <c r="W5" s="613"/>
      <c r="X5" s="613"/>
      <c r="Y5" s="614"/>
      <c r="Z5" s="615">
        <v>18</v>
      </c>
      <c r="AA5" s="615"/>
      <c r="AB5" s="615"/>
      <c r="AC5" s="615"/>
      <c r="AD5" s="616">
        <v>4460802</v>
      </c>
      <c r="AE5" s="616"/>
      <c r="AF5" s="616"/>
      <c r="AG5" s="616"/>
      <c r="AH5" s="616"/>
      <c r="AI5" s="616"/>
      <c r="AJ5" s="616"/>
      <c r="AK5" s="616"/>
      <c r="AL5" s="617">
        <v>37.799999999999997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4294011</v>
      </c>
      <c r="BH5" s="624"/>
      <c r="BI5" s="624"/>
      <c r="BJ5" s="624"/>
      <c r="BK5" s="624"/>
      <c r="BL5" s="624"/>
      <c r="BM5" s="624"/>
      <c r="BN5" s="625"/>
      <c r="BO5" s="626">
        <v>96.3</v>
      </c>
      <c r="BP5" s="626"/>
      <c r="BQ5" s="626"/>
      <c r="BR5" s="626"/>
      <c r="BS5" s="627">
        <v>29783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257511</v>
      </c>
      <c r="S6" s="624"/>
      <c r="T6" s="624"/>
      <c r="U6" s="624"/>
      <c r="V6" s="624"/>
      <c r="W6" s="624"/>
      <c r="X6" s="624"/>
      <c r="Y6" s="625"/>
      <c r="Z6" s="626">
        <v>1</v>
      </c>
      <c r="AA6" s="626"/>
      <c r="AB6" s="626"/>
      <c r="AC6" s="626"/>
      <c r="AD6" s="627">
        <v>257511</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4294011</v>
      </c>
      <c r="BH6" s="624"/>
      <c r="BI6" s="624"/>
      <c r="BJ6" s="624"/>
      <c r="BK6" s="624"/>
      <c r="BL6" s="624"/>
      <c r="BM6" s="624"/>
      <c r="BN6" s="625"/>
      <c r="BO6" s="626">
        <v>96.3</v>
      </c>
      <c r="BP6" s="626"/>
      <c r="BQ6" s="626"/>
      <c r="BR6" s="626"/>
      <c r="BS6" s="627">
        <v>29783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166424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166423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1531</v>
      </c>
      <c r="S7" s="624"/>
      <c r="T7" s="624"/>
      <c r="U7" s="624"/>
      <c r="V7" s="624"/>
      <c r="W7" s="624"/>
      <c r="X7" s="624"/>
      <c r="Y7" s="625"/>
      <c r="Z7" s="626">
        <v>0</v>
      </c>
      <c r="AA7" s="626"/>
      <c r="AB7" s="626"/>
      <c r="AC7" s="626"/>
      <c r="AD7" s="627">
        <v>1531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1501643</v>
      </c>
      <c r="BH7" s="624"/>
      <c r="BI7" s="624"/>
      <c r="BJ7" s="624"/>
      <c r="BK7" s="624"/>
      <c r="BL7" s="624"/>
      <c r="BM7" s="624"/>
      <c r="BN7" s="625"/>
      <c r="BO7" s="626">
        <v>33.700000000000003</v>
      </c>
      <c r="BP7" s="626"/>
      <c r="BQ7" s="626"/>
      <c r="BR7" s="626"/>
      <c r="BS7" s="627">
        <v>29783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4004566</v>
      </c>
      <c r="CS7" s="624"/>
      <c r="CT7" s="624"/>
      <c r="CU7" s="624"/>
      <c r="CV7" s="624"/>
      <c r="CW7" s="624"/>
      <c r="CX7" s="624"/>
      <c r="CY7" s="625"/>
      <c r="CZ7" s="626">
        <v>16.899999999999999</v>
      </c>
      <c r="DA7" s="626"/>
      <c r="DB7" s="626"/>
      <c r="DC7" s="626"/>
      <c r="DD7" s="632">
        <v>303525</v>
      </c>
      <c r="DE7" s="624"/>
      <c r="DF7" s="624"/>
      <c r="DG7" s="624"/>
      <c r="DH7" s="624"/>
      <c r="DI7" s="624"/>
      <c r="DJ7" s="624"/>
      <c r="DK7" s="624"/>
      <c r="DL7" s="624"/>
      <c r="DM7" s="624"/>
      <c r="DN7" s="624"/>
      <c r="DO7" s="624"/>
      <c r="DP7" s="625"/>
      <c r="DQ7" s="632">
        <v>2396599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23152</v>
      </c>
      <c r="S8" s="624"/>
      <c r="T8" s="624"/>
      <c r="U8" s="624"/>
      <c r="V8" s="624"/>
      <c r="W8" s="624"/>
      <c r="X8" s="624"/>
      <c r="Y8" s="625"/>
      <c r="Z8" s="626">
        <v>0.1</v>
      </c>
      <c r="AA8" s="626"/>
      <c r="AB8" s="626"/>
      <c r="AC8" s="626"/>
      <c r="AD8" s="627">
        <v>23152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52518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7061247</v>
      </c>
      <c r="CS8" s="624"/>
      <c r="CT8" s="624"/>
      <c r="CU8" s="624"/>
      <c r="CV8" s="624"/>
      <c r="CW8" s="624"/>
      <c r="CX8" s="624"/>
      <c r="CY8" s="625"/>
      <c r="CZ8" s="626">
        <v>29.8</v>
      </c>
      <c r="DA8" s="626"/>
      <c r="DB8" s="626"/>
      <c r="DC8" s="626"/>
      <c r="DD8" s="632">
        <v>8035</v>
      </c>
      <c r="DE8" s="624"/>
      <c r="DF8" s="624"/>
      <c r="DG8" s="624"/>
      <c r="DH8" s="624"/>
      <c r="DI8" s="624"/>
      <c r="DJ8" s="624"/>
      <c r="DK8" s="624"/>
      <c r="DL8" s="624"/>
      <c r="DM8" s="624"/>
      <c r="DN8" s="624"/>
      <c r="DO8" s="624"/>
      <c r="DP8" s="625"/>
      <c r="DQ8" s="632">
        <v>3394083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27255</v>
      </c>
      <c r="S9" s="624"/>
      <c r="T9" s="624"/>
      <c r="U9" s="624"/>
      <c r="V9" s="624"/>
      <c r="W9" s="624"/>
      <c r="X9" s="624"/>
      <c r="Y9" s="625"/>
      <c r="Z9" s="626">
        <v>0.1</v>
      </c>
      <c r="AA9" s="626"/>
      <c r="AB9" s="626"/>
      <c r="AC9" s="626"/>
      <c r="AD9" s="627">
        <v>27255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1233874</v>
      </c>
      <c r="BH9" s="624"/>
      <c r="BI9" s="624"/>
      <c r="BJ9" s="624"/>
      <c r="BK9" s="624"/>
      <c r="BL9" s="624"/>
      <c r="BM9" s="624"/>
      <c r="BN9" s="625"/>
      <c r="BO9" s="626">
        <v>27.7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1626631</v>
      </c>
      <c r="CS9" s="624"/>
      <c r="CT9" s="624"/>
      <c r="CU9" s="624"/>
      <c r="CV9" s="624"/>
      <c r="CW9" s="624"/>
      <c r="CX9" s="624"/>
      <c r="CY9" s="625"/>
      <c r="CZ9" s="626">
        <v>6.9</v>
      </c>
      <c r="DA9" s="626"/>
      <c r="DB9" s="626"/>
      <c r="DC9" s="626"/>
      <c r="DD9" s="632">
        <v>250401</v>
      </c>
      <c r="DE9" s="624"/>
      <c r="DF9" s="624"/>
      <c r="DG9" s="624"/>
      <c r="DH9" s="624"/>
      <c r="DI9" s="624"/>
      <c r="DJ9" s="624"/>
      <c r="DK9" s="624"/>
      <c r="DL9" s="624"/>
      <c r="DM9" s="624"/>
      <c r="DN9" s="624"/>
      <c r="DO9" s="624"/>
      <c r="DP9" s="625"/>
      <c r="DQ9" s="632">
        <v>1214493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110751</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7436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7436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892328</v>
      </c>
      <c r="S11" s="624"/>
      <c r="T11" s="624"/>
      <c r="U11" s="624"/>
      <c r="V11" s="624"/>
      <c r="W11" s="624"/>
      <c r="X11" s="624"/>
      <c r="Y11" s="625"/>
      <c r="Z11" s="628">
        <v>3.6</v>
      </c>
      <c r="AA11" s="629"/>
      <c r="AB11" s="629"/>
      <c r="AC11" s="635"/>
      <c r="AD11" s="632">
        <v>892328</v>
      </c>
      <c r="AE11" s="624"/>
      <c r="AF11" s="624"/>
      <c r="AG11" s="624"/>
      <c r="AH11" s="624"/>
      <c r="AI11" s="624"/>
      <c r="AJ11" s="624"/>
      <c r="AK11" s="625"/>
      <c r="AL11" s="628">
        <v>7.6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104500</v>
      </c>
      <c r="BH11" s="624"/>
      <c r="BI11" s="624"/>
      <c r="BJ11" s="624"/>
      <c r="BK11" s="624"/>
      <c r="BL11" s="624"/>
      <c r="BM11" s="624"/>
      <c r="BN11" s="625"/>
      <c r="BO11" s="626">
        <v>2.2999999999999998</v>
      </c>
      <c r="BP11" s="626"/>
      <c r="BQ11" s="626"/>
      <c r="BR11" s="626"/>
      <c r="BS11" s="627">
        <v>29783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1287142</v>
      </c>
      <c r="CS11" s="624"/>
      <c r="CT11" s="624"/>
      <c r="CU11" s="624"/>
      <c r="CV11" s="624"/>
      <c r="CW11" s="624"/>
      <c r="CX11" s="624"/>
      <c r="CY11" s="625"/>
      <c r="CZ11" s="626">
        <v>5.4</v>
      </c>
      <c r="DA11" s="626"/>
      <c r="DB11" s="626"/>
      <c r="DC11" s="626"/>
      <c r="DD11" s="632">
        <v>235587</v>
      </c>
      <c r="DE11" s="624"/>
      <c r="DF11" s="624"/>
      <c r="DG11" s="624"/>
      <c r="DH11" s="624"/>
      <c r="DI11" s="624"/>
      <c r="DJ11" s="624"/>
      <c r="DK11" s="624"/>
      <c r="DL11" s="624"/>
      <c r="DM11" s="624"/>
      <c r="DN11" s="624"/>
      <c r="DO11" s="624"/>
      <c r="DP11" s="625"/>
      <c r="DQ11" s="632">
        <v>522551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28643</v>
      </c>
      <c r="S12" s="624"/>
      <c r="T12" s="624"/>
      <c r="U12" s="624"/>
      <c r="V12" s="624"/>
      <c r="W12" s="624"/>
      <c r="X12" s="624"/>
      <c r="Y12" s="625"/>
      <c r="Z12" s="626">
        <v>0.1</v>
      </c>
      <c r="AA12" s="626"/>
      <c r="AB12" s="626"/>
      <c r="AC12" s="626"/>
      <c r="AD12" s="627">
        <v>28643</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2409198</v>
      </c>
      <c r="BH12" s="624"/>
      <c r="BI12" s="624"/>
      <c r="BJ12" s="624"/>
      <c r="BK12" s="624"/>
      <c r="BL12" s="624"/>
      <c r="BM12" s="624"/>
      <c r="BN12" s="625"/>
      <c r="BO12" s="626">
        <v>54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219126</v>
      </c>
      <c r="CS12" s="624"/>
      <c r="CT12" s="624"/>
      <c r="CU12" s="624"/>
      <c r="CV12" s="624"/>
      <c r="CW12" s="624"/>
      <c r="CX12" s="624"/>
      <c r="CY12" s="625"/>
      <c r="CZ12" s="626">
        <v>0.9</v>
      </c>
      <c r="DA12" s="626"/>
      <c r="DB12" s="626"/>
      <c r="DC12" s="626"/>
      <c r="DD12" s="632">
        <v>7409</v>
      </c>
      <c r="DE12" s="624"/>
      <c r="DF12" s="624"/>
      <c r="DG12" s="624"/>
      <c r="DH12" s="624"/>
      <c r="DI12" s="624"/>
      <c r="DJ12" s="624"/>
      <c r="DK12" s="624"/>
      <c r="DL12" s="624"/>
      <c r="DM12" s="624"/>
      <c r="DN12" s="624"/>
      <c r="DO12" s="624"/>
      <c r="DP12" s="625"/>
      <c r="DQ12" s="632">
        <v>184022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2385224</v>
      </c>
      <c r="BH13" s="624"/>
      <c r="BI13" s="624"/>
      <c r="BJ13" s="624"/>
      <c r="BK13" s="624"/>
      <c r="BL13" s="624"/>
      <c r="BM13" s="624"/>
      <c r="BN13" s="625"/>
      <c r="BO13" s="626">
        <v>53.5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1455386</v>
      </c>
      <c r="CS13" s="624"/>
      <c r="CT13" s="624"/>
      <c r="CU13" s="624"/>
      <c r="CV13" s="624"/>
      <c r="CW13" s="624"/>
      <c r="CX13" s="624"/>
      <c r="CY13" s="625"/>
      <c r="CZ13" s="626">
        <v>6.1</v>
      </c>
      <c r="DA13" s="626"/>
      <c r="DB13" s="626"/>
      <c r="DC13" s="626"/>
      <c r="DD13" s="632">
        <v>1177720</v>
      </c>
      <c r="DE13" s="624"/>
      <c r="DF13" s="624"/>
      <c r="DG13" s="624"/>
      <c r="DH13" s="624"/>
      <c r="DI13" s="624"/>
      <c r="DJ13" s="624"/>
      <c r="DK13" s="624"/>
      <c r="DL13" s="624"/>
      <c r="DM13" s="624"/>
      <c r="DN13" s="624"/>
      <c r="DO13" s="624"/>
      <c r="DP13" s="625"/>
      <c r="DQ13" s="632">
        <v>429148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147170</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1098192</v>
      </c>
      <c r="CS14" s="624"/>
      <c r="CT14" s="624"/>
      <c r="CU14" s="624"/>
      <c r="CV14" s="624"/>
      <c r="CW14" s="624"/>
      <c r="CX14" s="624"/>
      <c r="CY14" s="625"/>
      <c r="CZ14" s="626">
        <v>4.5999999999999996</v>
      </c>
      <c r="DA14" s="626"/>
      <c r="DB14" s="626"/>
      <c r="DC14" s="626"/>
      <c r="DD14" s="632">
        <v>371702</v>
      </c>
      <c r="DE14" s="624"/>
      <c r="DF14" s="624"/>
      <c r="DG14" s="624"/>
      <c r="DH14" s="624"/>
      <c r="DI14" s="624"/>
      <c r="DJ14" s="624"/>
      <c r="DK14" s="624"/>
      <c r="DL14" s="624"/>
      <c r="DM14" s="624"/>
      <c r="DN14" s="624"/>
      <c r="DO14" s="624"/>
      <c r="DP14" s="625"/>
      <c r="DQ14" s="632">
        <v>758856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20807</v>
      </c>
      <c r="S15" s="624"/>
      <c r="T15" s="624"/>
      <c r="U15" s="624"/>
      <c r="V15" s="624"/>
      <c r="W15" s="624"/>
      <c r="X15" s="624"/>
      <c r="Y15" s="625"/>
      <c r="Z15" s="626">
        <v>0.1</v>
      </c>
      <c r="AA15" s="626"/>
      <c r="AB15" s="626"/>
      <c r="AC15" s="626"/>
      <c r="AD15" s="627">
        <v>20807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236000</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2137727</v>
      </c>
      <c r="CS15" s="624"/>
      <c r="CT15" s="624"/>
      <c r="CU15" s="624"/>
      <c r="CV15" s="624"/>
      <c r="CW15" s="624"/>
      <c r="CX15" s="624"/>
      <c r="CY15" s="625"/>
      <c r="CZ15" s="626">
        <v>9</v>
      </c>
      <c r="DA15" s="626"/>
      <c r="DB15" s="626"/>
      <c r="DC15" s="626"/>
      <c r="DD15" s="632">
        <v>663466</v>
      </c>
      <c r="DE15" s="624"/>
      <c r="DF15" s="624"/>
      <c r="DG15" s="624"/>
      <c r="DH15" s="624"/>
      <c r="DI15" s="624"/>
      <c r="DJ15" s="624"/>
      <c r="DK15" s="624"/>
      <c r="DL15" s="624"/>
      <c r="DM15" s="624"/>
      <c r="DN15" s="624"/>
      <c r="DO15" s="624"/>
      <c r="DP15" s="625"/>
      <c r="DQ15" s="632">
        <v>1482283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71627</v>
      </c>
      <c r="S16" s="624"/>
      <c r="T16" s="624"/>
      <c r="U16" s="624"/>
      <c r="V16" s="624"/>
      <c r="W16" s="624"/>
      <c r="X16" s="624"/>
      <c r="Y16" s="625"/>
      <c r="Z16" s="626">
        <v>0.3</v>
      </c>
      <c r="AA16" s="626"/>
      <c r="AB16" s="626"/>
      <c r="AC16" s="626"/>
      <c r="AD16" s="627">
        <v>71627</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2169051</v>
      </c>
      <c r="CS16" s="624"/>
      <c r="CT16" s="624"/>
      <c r="CU16" s="624"/>
      <c r="CV16" s="624"/>
      <c r="CW16" s="624"/>
      <c r="CX16" s="624"/>
      <c r="CY16" s="625"/>
      <c r="CZ16" s="626">
        <v>9.1999999999999993</v>
      </c>
      <c r="DA16" s="626"/>
      <c r="DB16" s="626"/>
      <c r="DC16" s="626"/>
      <c r="DD16" s="632" t="s">
        <v>122</v>
      </c>
      <c r="DE16" s="624"/>
      <c r="DF16" s="624"/>
      <c r="DG16" s="624"/>
      <c r="DH16" s="624"/>
      <c r="DI16" s="624"/>
      <c r="DJ16" s="624"/>
      <c r="DK16" s="624"/>
      <c r="DL16" s="624"/>
      <c r="DM16" s="624"/>
      <c r="DN16" s="624"/>
      <c r="DO16" s="624"/>
      <c r="DP16" s="625"/>
      <c r="DQ16" s="632">
        <v>381376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198127</v>
      </c>
      <c r="S17" s="624"/>
      <c r="T17" s="624"/>
      <c r="U17" s="624"/>
      <c r="V17" s="624"/>
      <c r="W17" s="624"/>
      <c r="X17" s="624"/>
      <c r="Y17" s="625"/>
      <c r="Z17" s="626">
        <v>0.8</v>
      </c>
      <c r="AA17" s="626"/>
      <c r="AB17" s="626"/>
      <c r="AC17" s="626"/>
      <c r="AD17" s="627">
        <v>198127</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2454500</v>
      </c>
      <c r="CS17" s="624"/>
      <c r="CT17" s="624"/>
      <c r="CU17" s="624"/>
      <c r="CV17" s="624"/>
      <c r="CW17" s="624"/>
      <c r="CX17" s="624"/>
      <c r="CY17" s="625"/>
      <c r="CZ17" s="626">
        <v>10.4</v>
      </c>
      <c r="DA17" s="626"/>
      <c r="DB17" s="626"/>
      <c r="DC17" s="626"/>
      <c r="DD17" s="632" t="s">
        <v>122</v>
      </c>
      <c r="DE17" s="624"/>
      <c r="DF17" s="624"/>
      <c r="DG17" s="624"/>
      <c r="DH17" s="624"/>
      <c r="DI17" s="624"/>
      <c r="DJ17" s="624"/>
      <c r="DK17" s="624"/>
      <c r="DL17" s="624"/>
      <c r="DM17" s="624"/>
      <c r="DN17" s="624"/>
      <c r="DO17" s="624"/>
      <c r="DP17" s="625"/>
      <c r="DQ17" s="632">
        <v>2424091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44066</v>
      </c>
      <c r="S18" s="624"/>
      <c r="T18" s="624"/>
      <c r="U18" s="624"/>
      <c r="V18" s="624"/>
      <c r="W18" s="624"/>
      <c r="X18" s="624"/>
      <c r="Y18" s="625"/>
      <c r="Z18" s="626">
        <v>0.2</v>
      </c>
      <c r="AA18" s="626"/>
      <c r="AB18" s="626"/>
      <c r="AC18" s="626"/>
      <c r="AD18" s="627">
        <v>44066</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137713</v>
      </c>
      <c r="S19" s="624"/>
      <c r="T19" s="624"/>
      <c r="U19" s="624"/>
      <c r="V19" s="624"/>
      <c r="W19" s="624"/>
      <c r="X19" s="624"/>
      <c r="Y19" s="625"/>
      <c r="Z19" s="626">
        <v>0.6</v>
      </c>
      <c r="AA19" s="626"/>
      <c r="AB19" s="626"/>
      <c r="AC19" s="626"/>
      <c r="AD19" s="627">
        <v>137713</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166791</v>
      </c>
      <c r="BH19" s="624"/>
      <c r="BI19" s="624"/>
      <c r="BJ19" s="624"/>
      <c r="BK19" s="624"/>
      <c r="BL19" s="624"/>
      <c r="BM19" s="624"/>
      <c r="BN19" s="625"/>
      <c r="BO19" s="626">
        <v>3.7</v>
      </c>
      <c r="BP19" s="626"/>
      <c r="BQ19" s="626"/>
      <c r="BR19" s="626"/>
      <c r="BS19" s="627">
        <v>31927</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16348</v>
      </c>
      <c r="S20" s="624"/>
      <c r="T20" s="624"/>
      <c r="U20" s="624"/>
      <c r="V20" s="624"/>
      <c r="W20" s="624"/>
      <c r="X20" s="624"/>
      <c r="Y20" s="625"/>
      <c r="Z20" s="626">
        <v>0.1</v>
      </c>
      <c r="AA20" s="626"/>
      <c r="AB20" s="626"/>
      <c r="AC20" s="626"/>
      <c r="AD20" s="627">
        <v>16348</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166791</v>
      </c>
      <c r="BH20" s="624"/>
      <c r="BI20" s="624"/>
      <c r="BJ20" s="624"/>
      <c r="BK20" s="624"/>
      <c r="BL20" s="624"/>
      <c r="BM20" s="624"/>
      <c r="BN20" s="625"/>
      <c r="BO20" s="626">
        <v>3.7</v>
      </c>
      <c r="BP20" s="626"/>
      <c r="BQ20" s="626"/>
      <c r="BR20" s="626"/>
      <c r="BS20" s="627">
        <v>31927</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23687428</v>
      </c>
      <c r="CS20" s="624"/>
      <c r="CT20" s="624"/>
      <c r="CU20" s="624"/>
      <c r="CV20" s="624"/>
      <c r="CW20" s="624"/>
      <c r="CX20" s="624"/>
      <c r="CY20" s="625"/>
      <c r="CZ20" s="626">
        <v>100</v>
      </c>
      <c r="DA20" s="626"/>
      <c r="DB20" s="626"/>
      <c r="DC20" s="626"/>
      <c r="DD20" s="632">
        <v>3017845</v>
      </c>
      <c r="DE20" s="624"/>
      <c r="DF20" s="624"/>
      <c r="DG20" s="624"/>
      <c r="DH20" s="624"/>
      <c r="DI20" s="624"/>
      <c r="DJ20" s="624"/>
      <c r="DK20" s="624"/>
      <c r="DL20" s="624"/>
      <c r="DM20" s="624"/>
      <c r="DN20" s="624"/>
      <c r="DO20" s="624"/>
      <c r="DP20" s="625"/>
      <c r="DQ20" s="632">
        <v>13361361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6494348</v>
      </c>
      <c r="S21" s="624"/>
      <c r="T21" s="624"/>
      <c r="U21" s="624"/>
      <c r="V21" s="624"/>
      <c r="W21" s="624"/>
      <c r="X21" s="624"/>
      <c r="Y21" s="625"/>
      <c r="Z21" s="626">
        <v>26.3</v>
      </c>
      <c r="AA21" s="626"/>
      <c r="AB21" s="626"/>
      <c r="AC21" s="626"/>
      <c r="AD21" s="627">
        <v>5809347</v>
      </c>
      <c r="AE21" s="627"/>
      <c r="AF21" s="627"/>
      <c r="AG21" s="627"/>
      <c r="AH21" s="627"/>
      <c r="AI21" s="627"/>
      <c r="AJ21" s="627"/>
      <c r="AK21" s="627"/>
      <c r="AL21" s="628">
        <v>49.2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166791</v>
      </c>
      <c r="BH21" s="624"/>
      <c r="BI21" s="624"/>
      <c r="BJ21" s="624"/>
      <c r="BK21" s="624"/>
      <c r="BL21" s="624"/>
      <c r="BM21" s="624"/>
      <c r="BN21" s="625"/>
      <c r="BO21" s="626">
        <v>3.7</v>
      </c>
      <c r="BP21" s="626"/>
      <c r="BQ21" s="626"/>
      <c r="BR21" s="626"/>
      <c r="BS21" s="627">
        <v>31927</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5809347</v>
      </c>
      <c r="S22" s="624"/>
      <c r="T22" s="624"/>
      <c r="U22" s="624"/>
      <c r="V22" s="624"/>
      <c r="W22" s="624"/>
      <c r="X22" s="624"/>
      <c r="Y22" s="625"/>
      <c r="Z22" s="626">
        <v>23.5</v>
      </c>
      <c r="AA22" s="626"/>
      <c r="AB22" s="626"/>
      <c r="AC22" s="626"/>
      <c r="AD22" s="627">
        <v>5809347</v>
      </c>
      <c r="AE22" s="627"/>
      <c r="AF22" s="627"/>
      <c r="AG22" s="627"/>
      <c r="AH22" s="627"/>
      <c r="AI22" s="627"/>
      <c r="AJ22" s="627"/>
      <c r="AK22" s="627"/>
      <c r="AL22" s="628">
        <v>49.2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685001</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11039550</v>
      </c>
      <c r="CS24" s="613"/>
      <c r="CT24" s="613"/>
      <c r="CU24" s="613"/>
      <c r="CV24" s="613"/>
      <c r="CW24" s="613"/>
      <c r="CX24" s="613"/>
      <c r="CY24" s="614"/>
      <c r="CZ24" s="617">
        <v>46.6</v>
      </c>
      <c r="DA24" s="618"/>
      <c r="DB24" s="618"/>
      <c r="DC24" s="634"/>
      <c r="DD24" s="657">
        <v>7540865</v>
      </c>
      <c r="DE24" s="613"/>
      <c r="DF24" s="613"/>
      <c r="DG24" s="613"/>
      <c r="DH24" s="613"/>
      <c r="DI24" s="613"/>
      <c r="DJ24" s="613"/>
      <c r="DK24" s="614"/>
      <c r="DL24" s="657">
        <v>7466737</v>
      </c>
      <c r="DM24" s="613"/>
      <c r="DN24" s="613"/>
      <c r="DO24" s="613"/>
      <c r="DP24" s="613"/>
      <c r="DQ24" s="613"/>
      <c r="DR24" s="613"/>
      <c r="DS24" s="613"/>
      <c r="DT24" s="613"/>
      <c r="DU24" s="613"/>
      <c r="DV24" s="614"/>
      <c r="DW24" s="617">
        <v>63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12476131</v>
      </c>
      <c r="S25" s="624"/>
      <c r="T25" s="624"/>
      <c r="U25" s="624"/>
      <c r="V25" s="624"/>
      <c r="W25" s="624"/>
      <c r="X25" s="624"/>
      <c r="Y25" s="625"/>
      <c r="Z25" s="626">
        <v>50.5</v>
      </c>
      <c r="AA25" s="626"/>
      <c r="AB25" s="626"/>
      <c r="AC25" s="626"/>
      <c r="AD25" s="627">
        <v>11791130</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3838028</v>
      </c>
      <c r="CS25" s="653"/>
      <c r="CT25" s="653"/>
      <c r="CU25" s="653"/>
      <c r="CV25" s="653"/>
      <c r="CW25" s="653"/>
      <c r="CX25" s="653"/>
      <c r="CY25" s="654"/>
      <c r="CZ25" s="628">
        <v>16.2</v>
      </c>
      <c r="DA25" s="655"/>
      <c r="DB25" s="655"/>
      <c r="DC25" s="658"/>
      <c r="DD25" s="632">
        <v>3628922</v>
      </c>
      <c r="DE25" s="653"/>
      <c r="DF25" s="653"/>
      <c r="DG25" s="653"/>
      <c r="DH25" s="653"/>
      <c r="DI25" s="653"/>
      <c r="DJ25" s="653"/>
      <c r="DK25" s="654"/>
      <c r="DL25" s="632">
        <v>3605010</v>
      </c>
      <c r="DM25" s="653"/>
      <c r="DN25" s="653"/>
      <c r="DO25" s="653"/>
      <c r="DP25" s="653"/>
      <c r="DQ25" s="653"/>
      <c r="DR25" s="653"/>
      <c r="DS25" s="653"/>
      <c r="DT25" s="653"/>
      <c r="DU25" s="653"/>
      <c r="DV25" s="654"/>
      <c r="DW25" s="628">
        <v>30.4</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2919</v>
      </c>
      <c r="S26" s="624"/>
      <c r="T26" s="624"/>
      <c r="U26" s="624"/>
      <c r="V26" s="624"/>
      <c r="W26" s="624"/>
      <c r="X26" s="624"/>
      <c r="Y26" s="625"/>
      <c r="Z26" s="626">
        <v>0</v>
      </c>
      <c r="AA26" s="626"/>
      <c r="AB26" s="626"/>
      <c r="AC26" s="626"/>
      <c r="AD26" s="627">
        <v>2919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2272658</v>
      </c>
      <c r="CS26" s="624"/>
      <c r="CT26" s="624"/>
      <c r="CU26" s="624"/>
      <c r="CV26" s="624"/>
      <c r="CW26" s="624"/>
      <c r="CX26" s="624"/>
      <c r="CY26" s="625"/>
      <c r="CZ26" s="628">
        <v>9.6</v>
      </c>
      <c r="DA26" s="655"/>
      <c r="DB26" s="655"/>
      <c r="DC26" s="658"/>
      <c r="DD26" s="632">
        <v>2167019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190740</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4460802</v>
      </c>
      <c r="BH27" s="624"/>
      <c r="BI27" s="624"/>
      <c r="BJ27" s="624"/>
      <c r="BK27" s="624"/>
      <c r="BL27" s="624"/>
      <c r="BM27" s="624"/>
      <c r="BN27" s="625"/>
      <c r="BO27" s="626">
        <v>100</v>
      </c>
      <c r="BP27" s="626"/>
      <c r="BQ27" s="626"/>
      <c r="BR27" s="626"/>
      <c r="BS27" s="627">
        <v>61710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4747022</v>
      </c>
      <c r="CS27" s="653"/>
      <c r="CT27" s="653"/>
      <c r="CU27" s="653"/>
      <c r="CV27" s="653"/>
      <c r="CW27" s="653"/>
      <c r="CX27" s="653"/>
      <c r="CY27" s="654"/>
      <c r="CZ27" s="628">
        <v>20</v>
      </c>
      <c r="DA27" s="655"/>
      <c r="DB27" s="655"/>
      <c r="DC27" s="658"/>
      <c r="DD27" s="632">
        <v>1487852</v>
      </c>
      <c r="DE27" s="653"/>
      <c r="DF27" s="653"/>
      <c r="DG27" s="653"/>
      <c r="DH27" s="653"/>
      <c r="DI27" s="653"/>
      <c r="DJ27" s="653"/>
      <c r="DK27" s="654"/>
      <c r="DL27" s="632">
        <v>1437636</v>
      </c>
      <c r="DM27" s="653"/>
      <c r="DN27" s="653"/>
      <c r="DO27" s="653"/>
      <c r="DP27" s="653"/>
      <c r="DQ27" s="653"/>
      <c r="DR27" s="653"/>
      <c r="DS27" s="653"/>
      <c r="DT27" s="653"/>
      <c r="DU27" s="653"/>
      <c r="DV27" s="654"/>
      <c r="DW27" s="628">
        <v>12.1</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180134</v>
      </c>
      <c r="S28" s="624"/>
      <c r="T28" s="624"/>
      <c r="U28" s="624"/>
      <c r="V28" s="624"/>
      <c r="W28" s="624"/>
      <c r="X28" s="624"/>
      <c r="Y28" s="625"/>
      <c r="Z28" s="626">
        <v>0.7</v>
      </c>
      <c r="AA28" s="626"/>
      <c r="AB28" s="626"/>
      <c r="AC28" s="626"/>
      <c r="AD28" s="627">
        <v>7107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2454500</v>
      </c>
      <c r="CS28" s="624"/>
      <c r="CT28" s="624"/>
      <c r="CU28" s="624"/>
      <c r="CV28" s="624"/>
      <c r="CW28" s="624"/>
      <c r="CX28" s="624"/>
      <c r="CY28" s="625"/>
      <c r="CZ28" s="628">
        <v>10.4</v>
      </c>
      <c r="DA28" s="655"/>
      <c r="DB28" s="655"/>
      <c r="DC28" s="658"/>
      <c r="DD28" s="632">
        <v>2424091</v>
      </c>
      <c r="DE28" s="624"/>
      <c r="DF28" s="624"/>
      <c r="DG28" s="624"/>
      <c r="DH28" s="624"/>
      <c r="DI28" s="624"/>
      <c r="DJ28" s="624"/>
      <c r="DK28" s="625"/>
      <c r="DL28" s="632">
        <v>2424091</v>
      </c>
      <c r="DM28" s="624"/>
      <c r="DN28" s="624"/>
      <c r="DO28" s="624"/>
      <c r="DP28" s="624"/>
      <c r="DQ28" s="624"/>
      <c r="DR28" s="624"/>
      <c r="DS28" s="624"/>
      <c r="DT28" s="624"/>
      <c r="DU28" s="624"/>
      <c r="DV28" s="625"/>
      <c r="DW28" s="628">
        <v>20.5</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47234</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2454500</v>
      </c>
      <c r="CS29" s="653"/>
      <c r="CT29" s="653"/>
      <c r="CU29" s="653"/>
      <c r="CV29" s="653"/>
      <c r="CW29" s="653"/>
      <c r="CX29" s="653"/>
      <c r="CY29" s="654"/>
      <c r="CZ29" s="628">
        <v>10.4</v>
      </c>
      <c r="DA29" s="655"/>
      <c r="DB29" s="655"/>
      <c r="DC29" s="658"/>
      <c r="DD29" s="632">
        <v>2424091</v>
      </c>
      <c r="DE29" s="653"/>
      <c r="DF29" s="653"/>
      <c r="DG29" s="653"/>
      <c r="DH29" s="653"/>
      <c r="DI29" s="653"/>
      <c r="DJ29" s="653"/>
      <c r="DK29" s="654"/>
      <c r="DL29" s="632">
        <v>2424091</v>
      </c>
      <c r="DM29" s="653"/>
      <c r="DN29" s="653"/>
      <c r="DO29" s="653"/>
      <c r="DP29" s="653"/>
      <c r="DQ29" s="653"/>
      <c r="DR29" s="653"/>
      <c r="DS29" s="653"/>
      <c r="DT29" s="653"/>
      <c r="DU29" s="653"/>
      <c r="DV29" s="654"/>
      <c r="DW29" s="628">
        <v>20.5</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3768399</v>
      </c>
      <c r="S30" s="624"/>
      <c r="T30" s="624"/>
      <c r="U30" s="624"/>
      <c r="V30" s="624"/>
      <c r="W30" s="624"/>
      <c r="X30" s="624"/>
      <c r="Y30" s="625"/>
      <c r="Z30" s="626">
        <v>15.2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2389531</v>
      </c>
      <c r="CS30" s="624"/>
      <c r="CT30" s="624"/>
      <c r="CU30" s="624"/>
      <c r="CV30" s="624"/>
      <c r="CW30" s="624"/>
      <c r="CX30" s="624"/>
      <c r="CY30" s="625"/>
      <c r="CZ30" s="628">
        <v>10.1</v>
      </c>
      <c r="DA30" s="655"/>
      <c r="DB30" s="655"/>
      <c r="DC30" s="658"/>
      <c r="DD30" s="632">
        <v>2360250</v>
      </c>
      <c r="DE30" s="624"/>
      <c r="DF30" s="624"/>
      <c r="DG30" s="624"/>
      <c r="DH30" s="624"/>
      <c r="DI30" s="624"/>
      <c r="DJ30" s="624"/>
      <c r="DK30" s="625"/>
      <c r="DL30" s="632">
        <v>2360250</v>
      </c>
      <c r="DM30" s="624"/>
      <c r="DN30" s="624"/>
      <c r="DO30" s="624"/>
      <c r="DP30" s="624"/>
      <c r="DQ30" s="624"/>
      <c r="DR30" s="624"/>
      <c r="DS30" s="624"/>
      <c r="DT30" s="624"/>
      <c r="DU30" s="624"/>
      <c r="DV30" s="625"/>
      <c r="DW30" s="628">
        <v>19.899999999999999</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v>10314</v>
      </c>
      <c r="S31" s="624"/>
      <c r="T31" s="624"/>
      <c r="U31" s="624"/>
      <c r="V31" s="624"/>
      <c r="W31" s="624"/>
      <c r="X31" s="624"/>
      <c r="Y31" s="625"/>
      <c r="Z31" s="626">
        <v>0</v>
      </c>
      <c r="AA31" s="626"/>
      <c r="AB31" s="626"/>
      <c r="AC31" s="626"/>
      <c r="AD31" s="627">
        <v>10314</v>
      </c>
      <c r="AE31" s="627"/>
      <c r="AF31" s="627"/>
      <c r="AG31" s="627"/>
      <c r="AH31" s="627"/>
      <c r="AI31" s="627"/>
      <c r="AJ31" s="627"/>
      <c r="AK31" s="627"/>
      <c r="AL31" s="628">
        <v>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96.7</v>
      </c>
      <c r="BN31" s="667"/>
      <c r="BO31" s="667"/>
      <c r="BP31" s="667"/>
      <c r="BQ31" s="668"/>
      <c r="BR31" s="670">
        <v>99</v>
      </c>
      <c r="BS31" s="667"/>
      <c r="BT31" s="667"/>
      <c r="BU31" s="667"/>
      <c r="BV31" s="667"/>
      <c r="BW31" s="667"/>
      <c r="BX31" s="618">
        <v>96.1</v>
      </c>
      <c r="BY31" s="667"/>
      <c r="BZ31" s="667"/>
      <c r="CA31" s="667"/>
      <c r="CB31" s="668"/>
      <c r="CD31" s="663"/>
      <c r="CE31" s="664"/>
      <c r="CF31" s="620" t="s">
        <v>300</v>
      </c>
      <c r="CG31" s="621"/>
      <c r="CH31" s="621"/>
      <c r="CI31" s="621"/>
      <c r="CJ31" s="621"/>
      <c r="CK31" s="621"/>
      <c r="CL31" s="621"/>
      <c r="CM31" s="621"/>
      <c r="CN31" s="621"/>
      <c r="CO31" s="621"/>
      <c r="CP31" s="621"/>
      <c r="CQ31" s="622"/>
      <c r="CR31" s="623">
        <v>64969</v>
      </c>
      <c r="CS31" s="653"/>
      <c r="CT31" s="653"/>
      <c r="CU31" s="653"/>
      <c r="CV31" s="653"/>
      <c r="CW31" s="653"/>
      <c r="CX31" s="653"/>
      <c r="CY31" s="654"/>
      <c r="CZ31" s="628">
        <v>0.3</v>
      </c>
      <c r="DA31" s="655"/>
      <c r="DB31" s="655"/>
      <c r="DC31" s="658"/>
      <c r="DD31" s="632">
        <v>63841</v>
      </c>
      <c r="DE31" s="653"/>
      <c r="DF31" s="653"/>
      <c r="DG31" s="653"/>
      <c r="DH31" s="653"/>
      <c r="DI31" s="653"/>
      <c r="DJ31" s="653"/>
      <c r="DK31" s="654"/>
      <c r="DL31" s="632">
        <v>63841</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3114803</v>
      </c>
      <c r="S32" s="624"/>
      <c r="T32" s="624"/>
      <c r="U32" s="624"/>
      <c r="V32" s="624"/>
      <c r="W32" s="624"/>
      <c r="X32" s="624"/>
      <c r="Y32" s="625"/>
      <c r="Z32" s="626">
        <v>12.6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3"/>
      <c r="BI32" s="653"/>
      <c r="BJ32" s="653"/>
      <c r="BK32" s="653"/>
      <c r="BL32" s="653"/>
      <c r="BM32" s="629">
        <v>96.8</v>
      </c>
      <c r="BN32" s="653"/>
      <c r="BO32" s="653"/>
      <c r="BP32" s="653"/>
      <c r="BQ32" s="669"/>
      <c r="BR32" s="680">
        <v>99.1</v>
      </c>
      <c r="BS32" s="653"/>
      <c r="BT32" s="653"/>
      <c r="BU32" s="653"/>
      <c r="BV32" s="653"/>
      <c r="BW32" s="653"/>
      <c r="BX32" s="629">
        <v>96.3</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187035</v>
      </c>
      <c r="S33" s="624"/>
      <c r="T33" s="624"/>
      <c r="U33" s="624"/>
      <c r="V33" s="624"/>
      <c r="W33" s="624"/>
      <c r="X33" s="624"/>
      <c r="Y33" s="625"/>
      <c r="Z33" s="626">
        <v>0.8</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v>
      </c>
      <c r="BH33" s="682"/>
      <c r="BI33" s="682"/>
      <c r="BJ33" s="682"/>
      <c r="BK33" s="682"/>
      <c r="BL33" s="682"/>
      <c r="BM33" s="683">
        <v>96</v>
      </c>
      <c r="BN33" s="682"/>
      <c r="BO33" s="682"/>
      <c r="BP33" s="682"/>
      <c r="BQ33" s="684"/>
      <c r="BR33" s="681">
        <v>98.8</v>
      </c>
      <c r="BS33" s="682"/>
      <c r="BT33" s="682"/>
      <c r="BU33" s="682"/>
      <c r="BV33" s="682"/>
      <c r="BW33" s="682"/>
      <c r="BX33" s="683">
        <v>95.4</v>
      </c>
      <c r="BY33" s="682"/>
      <c r="BZ33" s="682"/>
      <c r="CA33" s="682"/>
      <c r="CB33" s="684"/>
      <c r="CD33" s="620" t="s">
        <v>307</v>
      </c>
      <c r="CE33" s="621"/>
      <c r="CF33" s="621"/>
      <c r="CG33" s="621"/>
      <c r="CH33" s="621"/>
      <c r="CI33" s="621"/>
      <c r="CJ33" s="621"/>
      <c r="CK33" s="621"/>
      <c r="CL33" s="621"/>
      <c r="CM33" s="621"/>
      <c r="CN33" s="621"/>
      <c r="CO33" s="621"/>
      <c r="CP33" s="621"/>
      <c r="CQ33" s="622"/>
      <c r="CR33" s="623">
        <v>7460982</v>
      </c>
      <c r="CS33" s="653"/>
      <c r="CT33" s="653"/>
      <c r="CU33" s="653"/>
      <c r="CV33" s="653"/>
      <c r="CW33" s="653"/>
      <c r="CX33" s="653"/>
      <c r="CY33" s="654"/>
      <c r="CZ33" s="628">
        <v>31.5</v>
      </c>
      <c r="DA33" s="655"/>
      <c r="DB33" s="655"/>
      <c r="DC33" s="658"/>
      <c r="DD33" s="632">
        <v>4638109</v>
      </c>
      <c r="DE33" s="653"/>
      <c r="DF33" s="653"/>
      <c r="DG33" s="653"/>
      <c r="DH33" s="653"/>
      <c r="DI33" s="653"/>
      <c r="DJ33" s="653"/>
      <c r="DK33" s="654"/>
      <c r="DL33" s="632">
        <v>3922856</v>
      </c>
      <c r="DM33" s="653"/>
      <c r="DN33" s="653"/>
      <c r="DO33" s="653"/>
      <c r="DP33" s="653"/>
      <c r="DQ33" s="653"/>
      <c r="DR33" s="653"/>
      <c r="DS33" s="653"/>
      <c r="DT33" s="653"/>
      <c r="DU33" s="653"/>
      <c r="DV33" s="654"/>
      <c r="DW33" s="628">
        <v>33.1</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1038325</v>
      </c>
      <c r="S34" s="624"/>
      <c r="T34" s="624"/>
      <c r="U34" s="624"/>
      <c r="V34" s="624"/>
      <c r="W34" s="624"/>
      <c r="X34" s="624"/>
      <c r="Y34" s="625"/>
      <c r="Z34" s="626">
        <v>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2837076</v>
      </c>
      <c r="CS34" s="624"/>
      <c r="CT34" s="624"/>
      <c r="CU34" s="624"/>
      <c r="CV34" s="624"/>
      <c r="CW34" s="624"/>
      <c r="CX34" s="624"/>
      <c r="CY34" s="625"/>
      <c r="CZ34" s="628">
        <v>12</v>
      </c>
      <c r="DA34" s="655"/>
      <c r="DB34" s="655"/>
      <c r="DC34" s="658"/>
      <c r="DD34" s="632">
        <v>1617431</v>
      </c>
      <c r="DE34" s="624"/>
      <c r="DF34" s="624"/>
      <c r="DG34" s="624"/>
      <c r="DH34" s="624"/>
      <c r="DI34" s="624"/>
      <c r="DJ34" s="624"/>
      <c r="DK34" s="625"/>
      <c r="DL34" s="632">
        <v>1605491</v>
      </c>
      <c r="DM34" s="624"/>
      <c r="DN34" s="624"/>
      <c r="DO34" s="624"/>
      <c r="DP34" s="624"/>
      <c r="DQ34" s="624"/>
      <c r="DR34" s="624"/>
      <c r="DS34" s="624"/>
      <c r="DT34" s="624"/>
      <c r="DU34" s="624"/>
      <c r="DV34" s="625"/>
      <c r="DW34" s="628">
        <v>13.6</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1028945</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57387</v>
      </c>
      <c r="CS35" s="653"/>
      <c r="CT35" s="653"/>
      <c r="CU35" s="653"/>
      <c r="CV35" s="653"/>
      <c r="CW35" s="653"/>
      <c r="CX35" s="653"/>
      <c r="CY35" s="654"/>
      <c r="CZ35" s="628">
        <v>0.2</v>
      </c>
      <c r="DA35" s="655"/>
      <c r="DB35" s="655"/>
      <c r="DC35" s="658"/>
      <c r="DD35" s="632">
        <v>55981</v>
      </c>
      <c r="DE35" s="653"/>
      <c r="DF35" s="653"/>
      <c r="DG35" s="653"/>
      <c r="DH35" s="653"/>
      <c r="DI35" s="653"/>
      <c r="DJ35" s="653"/>
      <c r="DK35" s="654"/>
      <c r="DL35" s="632">
        <v>54154</v>
      </c>
      <c r="DM35" s="653"/>
      <c r="DN35" s="653"/>
      <c r="DO35" s="653"/>
      <c r="DP35" s="653"/>
      <c r="DQ35" s="653"/>
      <c r="DR35" s="653"/>
      <c r="DS35" s="653"/>
      <c r="DT35" s="653"/>
      <c r="DU35" s="653"/>
      <c r="DV35" s="654"/>
      <c r="DW35" s="628">
        <v>0.5</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482978</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2097501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98880</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1949025</v>
      </c>
      <c r="CS36" s="624"/>
      <c r="CT36" s="624"/>
      <c r="CU36" s="624"/>
      <c r="CV36" s="624"/>
      <c r="CW36" s="624"/>
      <c r="CX36" s="624"/>
      <c r="CY36" s="625"/>
      <c r="CZ36" s="628">
        <v>8.1999999999999993</v>
      </c>
      <c r="DA36" s="655"/>
      <c r="DB36" s="655"/>
      <c r="DC36" s="658"/>
      <c r="DD36" s="632">
        <v>1210645</v>
      </c>
      <c r="DE36" s="624"/>
      <c r="DF36" s="624"/>
      <c r="DG36" s="624"/>
      <c r="DH36" s="624"/>
      <c r="DI36" s="624"/>
      <c r="DJ36" s="624"/>
      <c r="DK36" s="625"/>
      <c r="DL36" s="632">
        <v>713887</v>
      </c>
      <c r="DM36" s="624"/>
      <c r="DN36" s="624"/>
      <c r="DO36" s="624"/>
      <c r="DP36" s="624"/>
      <c r="DQ36" s="624"/>
      <c r="DR36" s="624"/>
      <c r="DS36" s="624"/>
      <c r="DT36" s="624"/>
      <c r="DU36" s="624"/>
      <c r="DV36" s="625"/>
      <c r="DW36" s="628">
        <v>6</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156499</v>
      </c>
      <c r="S37" s="624"/>
      <c r="T37" s="624"/>
      <c r="U37" s="624"/>
      <c r="V37" s="624"/>
      <c r="W37" s="624"/>
      <c r="X37" s="624"/>
      <c r="Y37" s="625"/>
      <c r="Z37" s="626">
        <v>0.6</v>
      </c>
      <c r="AA37" s="626"/>
      <c r="AB37" s="626"/>
      <c r="AC37" s="626"/>
      <c r="AD37" s="627">
        <v>1072</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171581</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38031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23017</v>
      </c>
      <c r="CS37" s="653"/>
      <c r="CT37" s="653"/>
      <c r="CU37" s="653"/>
      <c r="CV37" s="653"/>
      <c r="CW37" s="653"/>
      <c r="CX37" s="653"/>
      <c r="CY37" s="654"/>
      <c r="CZ37" s="628">
        <v>0.1</v>
      </c>
      <c r="DA37" s="655"/>
      <c r="DB37" s="655"/>
      <c r="DC37" s="658"/>
      <c r="DD37" s="632">
        <v>23017</v>
      </c>
      <c r="DE37" s="653"/>
      <c r="DF37" s="653"/>
      <c r="DG37" s="653"/>
      <c r="DH37" s="653"/>
      <c r="DI37" s="653"/>
      <c r="DJ37" s="653"/>
      <c r="DK37" s="654"/>
      <c r="DL37" s="632">
        <v>19715</v>
      </c>
      <c r="DM37" s="653"/>
      <c r="DN37" s="653"/>
      <c r="DO37" s="653"/>
      <c r="DP37" s="653"/>
      <c r="DQ37" s="653"/>
      <c r="DR37" s="653"/>
      <c r="DS37" s="653"/>
      <c r="DT37" s="653"/>
      <c r="DU37" s="653"/>
      <c r="DV37" s="654"/>
      <c r="DW37" s="628">
        <v>0.2</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2040456</v>
      </c>
      <c r="S38" s="624"/>
      <c r="T38" s="624"/>
      <c r="U38" s="624"/>
      <c r="V38" s="624"/>
      <c r="W38" s="624"/>
      <c r="X38" s="624"/>
      <c r="Y38" s="625"/>
      <c r="Z38" s="626">
        <v>8.3000000000000007</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60515</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3966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1925920</v>
      </c>
      <c r="CS38" s="624"/>
      <c r="CT38" s="624"/>
      <c r="CU38" s="624"/>
      <c r="CV38" s="624"/>
      <c r="CW38" s="624"/>
      <c r="CX38" s="624"/>
      <c r="CY38" s="625"/>
      <c r="CZ38" s="628">
        <v>8.1</v>
      </c>
      <c r="DA38" s="655"/>
      <c r="DB38" s="655"/>
      <c r="DC38" s="658"/>
      <c r="DD38" s="632">
        <v>1624911</v>
      </c>
      <c r="DE38" s="624"/>
      <c r="DF38" s="624"/>
      <c r="DG38" s="624"/>
      <c r="DH38" s="624"/>
      <c r="DI38" s="624"/>
      <c r="DJ38" s="624"/>
      <c r="DK38" s="625"/>
      <c r="DL38" s="632">
        <v>1549324</v>
      </c>
      <c r="DM38" s="624"/>
      <c r="DN38" s="624"/>
      <c r="DO38" s="624"/>
      <c r="DP38" s="624"/>
      <c r="DQ38" s="624"/>
      <c r="DR38" s="624"/>
      <c r="DS38" s="624"/>
      <c r="DT38" s="624"/>
      <c r="DU38" s="624"/>
      <c r="DV38" s="625"/>
      <c r="DW38" s="628">
        <v>13.1</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5777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691574</v>
      </c>
      <c r="CS39" s="653"/>
      <c r="CT39" s="653"/>
      <c r="CU39" s="653"/>
      <c r="CV39" s="653"/>
      <c r="CW39" s="653"/>
      <c r="CX39" s="653"/>
      <c r="CY39" s="654"/>
      <c r="CZ39" s="628">
        <v>2.9</v>
      </c>
      <c r="DA39" s="655"/>
      <c r="DB39" s="655"/>
      <c r="DC39" s="658"/>
      <c r="DD39" s="632">
        <v>129141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31656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24724912</v>
      </c>
      <c r="S41" s="699"/>
      <c r="T41" s="699"/>
      <c r="U41" s="699"/>
      <c r="V41" s="699"/>
      <c r="W41" s="699"/>
      <c r="X41" s="699"/>
      <c r="Y41" s="700"/>
      <c r="Z41" s="701">
        <v>100</v>
      </c>
      <c r="AA41" s="701"/>
      <c r="AB41" s="701"/>
      <c r="AC41" s="701"/>
      <c r="AD41" s="702">
        <v>11812542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355471</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1509934</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459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5186896</v>
      </c>
      <c r="CS42" s="653"/>
      <c r="CT42" s="653"/>
      <c r="CU42" s="653"/>
      <c r="CV42" s="653"/>
      <c r="CW42" s="653"/>
      <c r="CX42" s="653"/>
      <c r="CY42" s="654"/>
      <c r="CZ42" s="628">
        <v>21.9</v>
      </c>
      <c r="DA42" s="655"/>
      <c r="DB42" s="655"/>
      <c r="DC42" s="658"/>
      <c r="DD42" s="632">
        <v>1182387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98115</v>
      </c>
      <c r="CS43" s="653"/>
      <c r="CT43" s="653"/>
      <c r="CU43" s="653"/>
      <c r="CV43" s="653"/>
      <c r="CW43" s="653"/>
      <c r="CX43" s="653"/>
      <c r="CY43" s="654"/>
      <c r="CZ43" s="628">
        <v>0.4</v>
      </c>
      <c r="DA43" s="655"/>
      <c r="DB43" s="655"/>
      <c r="DC43" s="658"/>
      <c r="DD43" s="632">
        <v>98115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3017845</v>
      </c>
      <c r="CS44" s="624"/>
      <c r="CT44" s="624"/>
      <c r="CU44" s="624"/>
      <c r="CV44" s="624"/>
      <c r="CW44" s="624"/>
      <c r="CX44" s="624"/>
      <c r="CY44" s="625"/>
      <c r="CZ44" s="628">
        <v>12.7</v>
      </c>
      <c r="DA44" s="629"/>
      <c r="DB44" s="629"/>
      <c r="DC44" s="635"/>
      <c r="DD44" s="632">
        <v>801011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999924</v>
      </c>
      <c r="CS45" s="653"/>
      <c r="CT45" s="653"/>
      <c r="CU45" s="653"/>
      <c r="CV45" s="653"/>
      <c r="CW45" s="653"/>
      <c r="CX45" s="653"/>
      <c r="CY45" s="654"/>
      <c r="CZ45" s="628">
        <v>4.2</v>
      </c>
      <c r="DA45" s="655"/>
      <c r="DB45" s="655"/>
      <c r="DC45" s="658"/>
      <c r="DD45" s="632">
        <v>96607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1800771</v>
      </c>
      <c r="CS46" s="624"/>
      <c r="CT46" s="624"/>
      <c r="CU46" s="624"/>
      <c r="CV46" s="624"/>
      <c r="CW46" s="624"/>
      <c r="CX46" s="624"/>
      <c r="CY46" s="625"/>
      <c r="CZ46" s="628">
        <v>7.6</v>
      </c>
      <c r="DA46" s="629"/>
      <c r="DB46" s="629"/>
      <c r="DC46" s="635"/>
      <c r="DD46" s="632">
        <v>670876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2169051</v>
      </c>
      <c r="CS47" s="653"/>
      <c r="CT47" s="653"/>
      <c r="CU47" s="653"/>
      <c r="CV47" s="653"/>
      <c r="CW47" s="653"/>
      <c r="CX47" s="653"/>
      <c r="CY47" s="654"/>
      <c r="CZ47" s="628">
        <v>9.1999999999999993</v>
      </c>
      <c r="DA47" s="655"/>
      <c r="DB47" s="655"/>
      <c r="DC47" s="658"/>
      <c r="DD47" s="632">
        <v>381376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23687428</v>
      </c>
      <c r="CS49" s="682"/>
      <c r="CT49" s="682"/>
      <c r="CU49" s="682"/>
      <c r="CV49" s="682"/>
      <c r="CW49" s="682"/>
      <c r="CX49" s="682"/>
      <c r="CY49" s="711"/>
      <c r="CZ49" s="703">
        <v>100</v>
      </c>
      <c r="DA49" s="712"/>
      <c r="DB49" s="712"/>
      <c r="DC49" s="713"/>
      <c r="DD49" s="714">
        <v>13361361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KbUM3r8A04eBl2mvE1By3pBZ8MxsVSIW3QLSQS4aKW56hpRxV6HbG7r0F9IqdFU2k0w61BfoFlr7ypOLCiq+w==" saltValue="zUiC7GcLqwNw/JWJfbOT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24731</v>
      </c>
      <c r="R7" s="753"/>
      <c r="S7" s="753"/>
      <c r="T7" s="753"/>
      <c r="U7" s="753"/>
      <c r="V7" s="753">
        <v>23693</v>
      </c>
      <c r="W7" s="753"/>
      <c r="X7" s="753"/>
      <c r="Y7" s="753"/>
      <c r="Z7" s="753"/>
      <c r="AA7" s="753">
        <v>1038</v>
      </c>
      <c r="AB7" s="753"/>
      <c r="AC7" s="753"/>
      <c r="AD7" s="753"/>
      <c r="AE7" s="754"/>
      <c r="AF7" s="755">
        <v>659</v>
      </c>
      <c r="AG7" s="756"/>
      <c r="AH7" s="756"/>
      <c r="AI7" s="756"/>
      <c r="AJ7" s="757"/>
      <c r="AK7" s="758">
        <v>1029</v>
      </c>
      <c r="AL7" s="759"/>
      <c r="AM7" s="759"/>
      <c r="AN7" s="759"/>
      <c r="AO7" s="759"/>
      <c r="AP7" s="759">
        <v>20742</v>
      </c>
      <c r="AQ7" s="759"/>
      <c r="AR7" s="759"/>
      <c r="AS7" s="759"/>
      <c r="AT7" s="759"/>
      <c r="AU7" s="760" t="s">
        <v>548</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0</v>
      </c>
      <c r="CI7" s="744"/>
      <c r="CJ7" s="744"/>
      <c r="CK7" s="744"/>
      <c r="CL7" s="745"/>
      <c r="CM7" s="743">
        <v>24</v>
      </c>
      <c r="CN7" s="744"/>
      <c r="CO7" s="744"/>
      <c r="CP7" s="744"/>
      <c r="CQ7" s="745"/>
      <c r="CR7" s="743">
        <v>13</v>
      </c>
      <c r="CS7" s="744"/>
      <c r="CT7" s="744"/>
      <c r="CU7" s="744"/>
      <c r="CV7" s="745"/>
      <c r="CW7" s="743">
        <v>1</v>
      </c>
      <c r="CX7" s="744"/>
      <c r="CY7" s="744"/>
      <c r="CZ7" s="744"/>
      <c r="DA7" s="745"/>
      <c r="DB7" s="743">
        <v>60</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24725</v>
      </c>
      <c r="R23" s="793"/>
      <c r="S23" s="793"/>
      <c r="T23" s="793"/>
      <c r="U23" s="793"/>
      <c r="V23" s="793">
        <v>23687</v>
      </c>
      <c r="W23" s="793"/>
      <c r="X23" s="793"/>
      <c r="Y23" s="793"/>
      <c r="Z23" s="793"/>
      <c r="AA23" s="793">
        <v>1038</v>
      </c>
      <c r="AB23" s="793"/>
      <c r="AC23" s="793"/>
      <c r="AD23" s="793"/>
      <c r="AE23" s="794"/>
      <c r="AF23" s="795">
        <v>659</v>
      </c>
      <c r="AG23" s="793"/>
      <c r="AH23" s="793"/>
      <c r="AI23" s="793"/>
      <c r="AJ23" s="796"/>
      <c r="AK23" s="797"/>
      <c r="AL23" s="798"/>
      <c r="AM23" s="798"/>
      <c r="AN23" s="798"/>
      <c r="AO23" s="798"/>
      <c r="AP23" s="793">
        <v>20742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3758</v>
      </c>
      <c r="R28" s="823"/>
      <c r="S28" s="823"/>
      <c r="T28" s="823"/>
      <c r="U28" s="823"/>
      <c r="V28" s="823">
        <v>3659</v>
      </c>
      <c r="W28" s="823"/>
      <c r="X28" s="823"/>
      <c r="Y28" s="823"/>
      <c r="Z28" s="823"/>
      <c r="AA28" s="823">
        <v>99</v>
      </c>
      <c r="AB28" s="823"/>
      <c r="AC28" s="823"/>
      <c r="AD28" s="823"/>
      <c r="AE28" s="824"/>
      <c r="AF28" s="825">
        <v>99</v>
      </c>
      <c r="AG28" s="823"/>
      <c r="AH28" s="823"/>
      <c r="AI28" s="823"/>
      <c r="AJ28" s="826"/>
      <c r="AK28" s="827">
        <v>395</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t="s">
        <v>549</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4333</v>
      </c>
      <c r="R29" s="784"/>
      <c r="S29" s="784"/>
      <c r="T29" s="784"/>
      <c r="U29" s="784"/>
      <c r="V29" s="784">
        <v>4270</v>
      </c>
      <c r="W29" s="784"/>
      <c r="X29" s="784"/>
      <c r="Y29" s="784"/>
      <c r="Z29" s="784"/>
      <c r="AA29" s="784">
        <v>63</v>
      </c>
      <c r="AB29" s="784"/>
      <c r="AC29" s="784"/>
      <c r="AD29" s="784"/>
      <c r="AE29" s="785"/>
      <c r="AF29" s="786">
        <v>63</v>
      </c>
      <c r="AG29" s="787"/>
      <c r="AH29" s="787"/>
      <c r="AI29" s="787"/>
      <c r="AJ29" s="788"/>
      <c r="AK29" s="834">
        <v>666</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t="s">
        <v>550</v>
      </c>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653</v>
      </c>
      <c r="R30" s="784"/>
      <c r="S30" s="784"/>
      <c r="T30" s="784"/>
      <c r="U30" s="784"/>
      <c r="V30" s="784">
        <v>650</v>
      </c>
      <c r="W30" s="784"/>
      <c r="X30" s="784"/>
      <c r="Y30" s="784"/>
      <c r="Z30" s="784"/>
      <c r="AA30" s="784">
        <v>3</v>
      </c>
      <c r="AB30" s="784"/>
      <c r="AC30" s="784"/>
      <c r="AD30" s="784"/>
      <c r="AE30" s="785"/>
      <c r="AF30" s="786">
        <v>2</v>
      </c>
      <c r="AG30" s="787"/>
      <c r="AH30" s="787"/>
      <c r="AI30" s="787"/>
      <c r="AJ30" s="788"/>
      <c r="AK30" s="834">
        <v>171</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852</v>
      </c>
      <c r="R31" s="784"/>
      <c r="S31" s="784"/>
      <c r="T31" s="784"/>
      <c r="U31" s="784"/>
      <c r="V31" s="784">
        <v>749</v>
      </c>
      <c r="W31" s="784"/>
      <c r="X31" s="784"/>
      <c r="Y31" s="784"/>
      <c r="Z31" s="784"/>
      <c r="AA31" s="784">
        <v>103</v>
      </c>
      <c r="AB31" s="784"/>
      <c r="AC31" s="784"/>
      <c r="AD31" s="784"/>
      <c r="AE31" s="785"/>
      <c r="AF31" s="786">
        <v>692</v>
      </c>
      <c r="AG31" s="787"/>
      <c r="AH31" s="787"/>
      <c r="AI31" s="787"/>
      <c r="AJ31" s="788"/>
      <c r="AK31" s="834">
        <v>125</v>
      </c>
      <c r="AL31" s="830"/>
      <c r="AM31" s="830"/>
      <c r="AN31" s="830"/>
      <c r="AO31" s="830"/>
      <c r="AP31" s="830">
        <v>4057</v>
      </c>
      <c r="AQ31" s="830"/>
      <c r="AR31" s="830"/>
      <c r="AS31" s="830"/>
      <c r="AT31" s="830"/>
      <c r="AU31" s="830">
        <v>1371</v>
      </c>
      <c r="AV31" s="830"/>
      <c r="AW31" s="830"/>
      <c r="AX31" s="830"/>
      <c r="AY31" s="830"/>
      <c r="AZ31" s="831" t="s">
        <v>486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117</v>
      </c>
      <c r="R32" s="784"/>
      <c r="S32" s="784"/>
      <c r="T32" s="784"/>
      <c r="U32" s="784"/>
      <c r="V32" s="784">
        <v>115</v>
      </c>
      <c r="W32" s="784"/>
      <c r="X32" s="784"/>
      <c r="Y32" s="784"/>
      <c r="Z32" s="784"/>
      <c r="AA32" s="784">
        <v>2</v>
      </c>
      <c r="AB32" s="784"/>
      <c r="AC32" s="784"/>
      <c r="AD32" s="784"/>
      <c r="AE32" s="785"/>
      <c r="AF32" s="786">
        <v>2</v>
      </c>
      <c r="AG32" s="787"/>
      <c r="AH32" s="787"/>
      <c r="AI32" s="787"/>
      <c r="AJ32" s="788"/>
      <c r="AK32" s="834">
        <v>61</v>
      </c>
      <c r="AL32" s="830"/>
      <c r="AM32" s="830"/>
      <c r="AN32" s="830"/>
      <c r="AO32" s="830"/>
      <c r="AP32" s="830">
        <v>123</v>
      </c>
      <c r="AQ32" s="830"/>
      <c r="AR32" s="830"/>
      <c r="AS32" s="830"/>
      <c r="AT32" s="830"/>
      <c r="AU32" s="830">
        <v>123</v>
      </c>
      <c r="AV32" s="830"/>
      <c r="AW32" s="830"/>
      <c r="AX32" s="830"/>
      <c r="AY32" s="830"/>
      <c r="AZ32" s="831" t="s">
        <v>486</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859</v>
      </c>
      <c r="AG63" s="844"/>
      <c r="AH63" s="844"/>
      <c r="AI63" s="844"/>
      <c r="AJ63" s="845"/>
      <c r="AK63" s="846"/>
      <c r="AL63" s="841"/>
      <c r="AM63" s="841"/>
      <c r="AN63" s="841"/>
      <c r="AO63" s="841"/>
      <c r="AP63" s="844">
        <v>4180</v>
      </c>
      <c r="AQ63" s="844"/>
      <c r="AR63" s="844"/>
      <c r="AS63" s="844"/>
      <c r="AT63" s="844"/>
      <c r="AU63" s="844">
        <v>1495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2156</v>
      </c>
      <c r="R68" s="866"/>
      <c r="S68" s="866"/>
      <c r="T68" s="866"/>
      <c r="U68" s="866"/>
      <c r="V68" s="866">
        <v>1986</v>
      </c>
      <c r="W68" s="866"/>
      <c r="X68" s="866"/>
      <c r="Y68" s="866"/>
      <c r="Z68" s="866"/>
      <c r="AA68" s="866">
        <v>170</v>
      </c>
      <c r="AB68" s="866"/>
      <c r="AC68" s="866"/>
      <c r="AD68" s="866"/>
      <c r="AE68" s="866"/>
      <c r="AF68" s="866">
        <v>170</v>
      </c>
      <c r="AG68" s="866"/>
      <c r="AH68" s="866"/>
      <c r="AI68" s="866"/>
      <c r="AJ68" s="866"/>
      <c r="AK68" s="866" t="s">
        <v>486</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346</v>
      </c>
      <c r="R69" s="830"/>
      <c r="S69" s="830"/>
      <c r="T69" s="830"/>
      <c r="U69" s="830"/>
      <c r="V69" s="830">
        <v>346</v>
      </c>
      <c r="W69" s="830"/>
      <c r="X69" s="830"/>
      <c r="Y69" s="830"/>
      <c r="Z69" s="830"/>
      <c r="AA69" s="830">
        <v>0</v>
      </c>
      <c r="AB69" s="830"/>
      <c r="AC69" s="830"/>
      <c r="AD69" s="830"/>
      <c r="AE69" s="830"/>
      <c r="AF69" s="830">
        <v>0</v>
      </c>
      <c r="AG69" s="830"/>
      <c r="AH69" s="830"/>
      <c r="AI69" s="830"/>
      <c r="AJ69" s="830"/>
      <c r="AK69" s="830">
        <v>2</v>
      </c>
      <c r="AL69" s="830"/>
      <c r="AM69" s="830"/>
      <c r="AN69" s="830"/>
      <c r="AO69" s="830"/>
      <c r="AP69" s="830" t="s">
        <v>486</v>
      </c>
      <c r="AQ69" s="830"/>
      <c r="AR69" s="830"/>
      <c r="AS69" s="830"/>
      <c r="AT69" s="830"/>
      <c r="AU69" s="830" t="s">
        <v>486</v>
      </c>
      <c r="AV69" s="830"/>
      <c r="AW69" s="830"/>
      <c r="AX69" s="830"/>
      <c r="AY69" s="830"/>
      <c r="AZ69" s="832" t="s">
        <v>557</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21</v>
      </c>
      <c r="R70" s="830"/>
      <c r="S70" s="830"/>
      <c r="T70" s="830"/>
      <c r="U70" s="830"/>
      <c r="V70" s="830">
        <v>23</v>
      </c>
      <c r="W70" s="830"/>
      <c r="X70" s="830"/>
      <c r="Y70" s="830"/>
      <c r="Z70" s="830"/>
      <c r="AA70" s="830">
        <v>-1</v>
      </c>
      <c r="AB70" s="830"/>
      <c r="AC70" s="830"/>
      <c r="AD70" s="830"/>
      <c r="AE70" s="830"/>
      <c r="AF70" s="830">
        <v>-1</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72</v>
      </c>
      <c r="R71" s="830"/>
      <c r="S71" s="830"/>
      <c r="T71" s="830"/>
      <c r="U71" s="830"/>
      <c r="V71" s="830">
        <v>61</v>
      </c>
      <c r="W71" s="830"/>
      <c r="X71" s="830"/>
      <c r="Y71" s="830"/>
      <c r="Z71" s="830"/>
      <c r="AA71" s="830">
        <v>11</v>
      </c>
      <c r="AB71" s="830"/>
      <c r="AC71" s="830"/>
      <c r="AD71" s="830"/>
      <c r="AE71" s="830"/>
      <c r="AF71" s="830">
        <v>11</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407</v>
      </c>
      <c r="R72" s="830"/>
      <c r="S72" s="830"/>
      <c r="T72" s="830"/>
      <c r="U72" s="830"/>
      <c r="V72" s="830">
        <v>217</v>
      </c>
      <c r="W72" s="830"/>
      <c r="X72" s="830"/>
      <c r="Y72" s="830"/>
      <c r="Z72" s="830"/>
      <c r="AA72" s="830">
        <v>190</v>
      </c>
      <c r="AB72" s="830"/>
      <c r="AC72" s="830"/>
      <c r="AD72" s="830"/>
      <c r="AE72" s="830"/>
      <c r="AF72" s="830">
        <v>190</v>
      </c>
      <c r="AG72" s="830"/>
      <c r="AH72" s="830"/>
      <c r="AI72" s="830"/>
      <c r="AJ72" s="830"/>
      <c r="AK72" s="830">
        <v>114</v>
      </c>
      <c r="AL72" s="830"/>
      <c r="AM72" s="830"/>
      <c r="AN72" s="830"/>
      <c r="AO72" s="830"/>
      <c r="AP72" s="830" t="s">
        <v>486</v>
      </c>
      <c r="AQ72" s="830"/>
      <c r="AR72" s="830"/>
      <c r="AS72" s="830"/>
      <c r="AT72" s="830"/>
      <c r="AU72" s="830" t="s">
        <v>486</v>
      </c>
      <c r="AV72" s="830"/>
      <c r="AW72" s="830"/>
      <c r="AX72" s="830"/>
      <c r="AY72" s="830"/>
      <c r="AZ72" s="832" t="s">
        <v>558</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218789</v>
      </c>
      <c r="R73" s="830"/>
      <c r="S73" s="830"/>
      <c r="T73" s="830"/>
      <c r="U73" s="830"/>
      <c r="V73" s="830">
        <v>212178</v>
      </c>
      <c r="W73" s="830"/>
      <c r="X73" s="830"/>
      <c r="Y73" s="830"/>
      <c r="Z73" s="830"/>
      <c r="AA73" s="830">
        <v>6611</v>
      </c>
      <c r="AB73" s="830"/>
      <c r="AC73" s="830"/>
      <c r="AD73" s="830"/>
      <c r="AE73" s="830"/>
      <c r="AF73" s="830">
        <v>6611</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6981</v>
      </c>
      <c r="AG88" s="844"/>
      <c r="AH88" s="844"/>
      <c r="AI88" s="844"/>
      <c r="AJ88" s="844"/>
      <c r="AK88" s="841"/>
      <c r="AL88" s="841"/>
      <c r="AM88" s="841"/>
      <c r="AN88" s="841"/>
      <c r="AO88" s="841"/>
      <c r="AP88" s="844" t="s">
        <v>486</v>
      </c>
      <c r="AQ88" s="844"/>
      <c r="AR88" s="844"/>
      <c r="AS88" s="844"/>
      <c r="AT88" s="844"/>
      <c r="AU88" s="844" t="s">
        <v>486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v>
      </c>
      <c r="CS102" s="852"/>
      <c r="CT102" s="852"/>
      <c r="CU102" s="852"/>
      <c r="CV102" s="891"/>
      <c r="CW102" s="890">
        <v>1</v>
      </c>
      <c r="CX102" s="852"/>
      <c r="CY102" s="852"/>
      <c r="CZ102" s="852"/>
      <c r="DA102" s="891"/>
      <c r="DB102" s="890">
        <v>60</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2340185</v>
      </c>
      <c r="AB110" s="900"/>
      <c r="AC110" s="900"/>
      <c r="AD110" s="900"/>
      <c r="AE110" s="901"/>
      <c r="AF110" s="902">
        <v>2496702</v>
      </c>
      <c r="AG110" s="900"/>
      <c r="AH110" s="900"/>
      <c r="AI110" s="900"/>
      <c r="AJ110" s="901"/>
      <c r="AK110" s="902">
        <v>2454500</v>
      </c>
      <c r="AL110" s="900"/>
      <c r="AM110" s="900"/>
      <c r="AN110" s="900"/>
      <c r="AO110" s="901"/>
      <c r="AP110" s="903">
        <v>25.3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22522077</v>
      </c>
      <c r="BR110" s="931"/>
      <c r="BS110" s="931"/>
      <c r="BT110" s="931"/>
      <c r="BU110" s="931"/>
      <c r="BV110" s="931">
        <v>21091165</v>
      </c>
      <c r="BW110" s="931"/>
      <c r="BX110" s="931"/>
      <c r="BY110" s="931"/>
      <c r="BZ110" s="931"/>
      <c r="CA110" s="931">
        <v>20742090</v>
      </c>
      <c r="CB110" s="931"/>
      <c r="CC110" s="931"/>
      <c r="CD110" s="931"/>
      <c r="CE110" s="931"/>
      <c r="CF110" s="944">
        <v>213.5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60000</v>
      </c>
      <c r="BR111" s="926"/>
      <c r="BS111" s="926"/>
      <c r="BT111" s="926"/>
      <c r="BU111" s="926"/>
      <c r="BV111" s="926">
        <v>60000</v>
      </c>
      <c r="BW111" s="926"/>
      <c r="BX111" s="926"/>
      <c r="BY111" s="926"/>
      <c r="BZ111" s="926"/>
      <c r="CA111" s="926">
        <v>60000</v>
      </c>
      <c r="CB111" s="926"/>
      <c r="CC111" s="926"/>
      <c r="CD111" s="926"/>
      <c r="CE111" s="926"/>
      <c r="CF111" s="920">
        <v>0.6</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1558725</v>
      </c>
      <c r="BR112" s="926"/>
      <c r="BS112" s="926"/>
      <c r="BT112" s="926"/>
      <c r="BU112" s="926"/>
      <c r="BV112" s="926">
        <v>1482003</v>
      </c>
      <c r="BW112" s="926"/>
      <c r="BX112" s="926"/>
      <c r="BY112" s="926"/>
      <c r="BZ112" s="926"/>
      <c r="CA112" s="926">
        <v>1494594</v>
      </c>
      <c r="CB112" s="926"/>
      <c r="CC112" s="926"/>
      <c r="CD112" s="926"/>
      <c r="CE112" s="926"/>
      <c r="CF112" s="920">
        <v>15.4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177762</v>
      </c>
      <c r="AB113" s="938"/>
      <c r="AC113" s="938"/>
      <c r="AD113" s="938"/>
      <c r="AE113" s="939"/>
      <c r="AF113" s="940">
        <v>162461</v>
      </c>
      <c r="AG113" s="938"/>
      <c r="AH113" s="938"/>
      <c r="AI113" s="938"/>
      <c r="AJ113" s="939"/>
      <c r="AK113" s="940">
        <v>142649</v>
      </c>
      <c r="AL113" s="938"/>
      <c r="AM113" s="938"/>
      <c r="AN113" s="938"/>
      <c r="AO113" s="939"/>
      <c r="AP113" s="941">
        <v>1.5</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632823</v>
      </c>
      <c r="BR114" s="926"/>
      <c r="BS114" s="926"/>
      <c r="BT114" s="926"/>
      <c r="BU114" s="926"/>
      <c r="BV114" s="926">
        <v>719444</v>
      </c>
      <c r="BW114" s="926"/>
      <c r="BX114" s="926"/>
      <c r="BY114" s="926"/>
      <c r="BZ114" s="926"/>
      <c r="CA114" s="926">
        <v>1164423</v>
      </c>
      <c r="CB114" s="926"/>
      <c r="CC114" s="926"/>
      <c r="CD114" s="926"/>
      <c r="CE114" s="926"/>
      <c r="CF114" s="920">
        <v>12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7720</v>
      </c>
      <c r="AB115" s="938"/>
      <c r="AC115" s="938"/>
      <c r="AD115" s="938"/>
      <c r="AE115" s="939"/>
      <c r="AF115" s="940">
        <v>64</v>
      </c>
      <c r="AG115" s="938"/>
      <c r="AH115" s="938"/>
      <c r="AI115" s="938"/>
      <c r="AJ115" s="939"/>
      <c r="AK115" s="940">
        <v>3486</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60000</v>
      </c>
      <c r="DH115" s="959"/>
      <c r="DI115" s="959"/>
      <c r="DJ115" s="959"/>
      <c r="DK115" s="960"/>
      <c r="DL115" s="961">
        <v>60000</v>
      </c>
      <c r="DM115" s="959"/>
      <c r="DN115" s="959"/>
      <c r="DO115" s="959"/>
      <c r="DP115" s="960"/>
      <c r="DQ115" s="961">
        <v>60000</v>
      </c>
      <c r="DR115" s="959"/>
      <c r="DS115" s="959"/>
      <c r="DT115" s="959"/>
      <c r="DU115" s="960"/>
      <c r="DV115" s="962">
        <v>0.6</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2525667</v>
      </c>
      <c r="AB117" s="979"/>
      <c r="AC117" s="979"/>
      <c r="AD117" s="979"/>
      <c r="AE117" s="980"/>
      <c r="AF117" s="981">
        <v>2659227</v>
      </c>
      <c r="AG117" s="979"/>
      <c r="AH117" s="979"/>
      <c r="AI117" s="979"/>
      <c r="AJ117" s="980"/>
      <c r="AK117" s="981">
        <v>2600635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24773625</v>
      </c>
      <c r="BR119" s="1000"/>
      <c r="BS119" s="1000"/>
      <c r="BT119" s="1000"/>
      <c r="BU119" s="1000"/>
      <c r="BV119" s="1000">
        <v>23352612</v>
      </c>
      <c r="BW119" s="1000"/>
      <c r="BX119" s="1000"/>
      <c r="BY119" s="1000"/>
      <c r="BZ119" s="1000"/>
      <c r="CA119" s="1000">
        <v>23461107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4239982</v>
      </c>
      <c r="BR120" s="931"/>
      <c r="BS120" s="931"/>
      <c r="BT120" s="931"/>
      <c r="BU120" s="931"/>
      <c r="BV120" s="931">
        <v>3871617</v>
      </c>
      <c r="BW120" s="931"/>
      <c r="BX120" s="931"/>
      <c r="BY120" s="931"/>
      <c r="BZ120" s="931"/>
      <c r="CA120" s="931">
        <v>3916117</v>
      </c>
      <c r="CB120" s="931"/>
      <c r="CC120" s="931"/>
      <c r="CD120" s="931"/>
      <c r="CE120" s="931"/>
      <c r="CF120" s="944">
        <v>40.299999999999997</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1363373</v>
      </c>
      <c r="DH120" s="931"/>
      <c r="DI120" s="931"/>
      <c r="DJ120" s="931"/>
      <c r="DK120" s="931"/>
      <c r="DL120" s="931">
        <v>1334679</v>
      </c>
      <c r="DM120" s="931"/>
      <c r="DN120" s="931"/>
      <c r="DO120" s="931"/>
      <c r="DP120" s="931"/>
      <c r="DQ120" s="931">
        <v>1371179</v>
      </c>
      <c r="DR120" s="931"/>
      <c r="DS120" s="931"/>
      <c r="DT120" s="931"/>
      <c r="DU120" s="931"/>
      <c r="DV120" s="932">
        <v>14.1</v>
      </c>
      <c r="DW120" s="932"/>
      <c r="DX120" s="932"/>
      <c r="DY120" s="932"/>
      <c r="DZ120" s="933"/>
    </row>
    <row r="121" spans="1:130" s="218"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295260</v>
      </c>
      <c r="BR121" s="926"/>
      <c r="BS121" s="926"/>
      <c r="BT121" s="926"/>
      <c r="BU121" s="926"/>
      <c r="BV121" s="926">
        <v>277656</v>
      </c>
      <c r="BW121" s="926"/>
      <c r="BX121" s="926"/>
      <c r="BY121" s="926"/>
      <c r="BZ121" s="926"/>
      <c r="CA121" s="926">
        <v>248375</v>
      </c>
      <c r="CB121" s="926"/>
      <c r="CC121" s="926"/>
      <c r="CD121" s="926"/>
      <c r="CE121" s="926"/>
      <c r="CF121" s="920">
        <v>2.6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195352</v>
      </c>
      <c r="DH121" s="926"/>
      <c r="DI121" s="926"/>
      <c r="DJ121" s="926"/>
      <c r="DK121" s="926"/>
      <c r="DL121" s="926">
        <v>147324</v>
      </c>
      <c r="DM121" s="926"/>
      <c r="DN121" s="926"/>
      <c r="DO121" s="926"/>
      <c r="DP121" s="926"/>
      <c r="DQ121" s="926">
        <v>123415</v>
      </c>
      <c r="DR121" s="926"/>
      <c r="DS121" s="926"/>
      <c r="DT121" s="926"/>
      <c r="DU121" s="926"/>
      <c r="DV121" s="927">
        <v>1.3</v>
      </c>
      <c r="DW121" s="927"/>
      <c r="DX121" s="927"/>
      <c r="DY121" s="927"/>
      <c r="DZ121" s="928"/>
    </row>
    <row r="122" spans="1:130" s="218"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17265207</v>
      </c>
      <c r="BR122" s="1000"/>
      <c r="BS122" s="1000"/>
      <c r="BT122" s="1000"/>
      <c r="BU122" s="1000"/>
      <c r="BV122" s="1000">
        <v>16330187</v>
      </c>
      <c r="BW122" s="1000"/>
      <c r="BX122" s="1000"/>
      <c r="BY122" s="1000"/>
      <c r="BZ122" s="1000"/>
      <c r="CA122" s="1000">
        <v>15706310</v>
      </c>
      <c r="CB122" s="1000"/>
      <c r="CC122" s="1000"/>
      <c r="CD122" s="1000"/>
      <c r="CE122" s="1000"/>
      <c r="CF122" s="1017">
        <v>161.6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4">
        <v>21800449</v>
      </c>
      <c r="BR123" s="1031"/>
      <c r="BS123" s="1031"/>
      <c r="BT123" s="1031"/>
      <c r="BU123" s="1031"/>
      <c r="BV123" s="1031">
        <v>20479460</v>
      </c>
      <c r="BW123" s="1031"/>
      <c r="BX123" s="1031"/>
      <c r="BY123" s="1031"/>
      <c r="BZ123" s="1031"/>
      <c r="CA123" s="1031">
        <v>19870802</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32.200000000000003</v>
      </c>
      <c r="BR124" s="1027"/>
      <c r="BS124" s="1027"/>
      <c r="BT124" s="1027"/>
      <c r="BU124" s="1027"/>
      <c r="BV124" s="1027">
        <v>30.6</v>
      </c>
      <c r="BW124" s="1027"/>
      <c r="BX124" s="1027"/>
      <c r="BY124" s="1027"/>
      <c r="BZ124" s="1027"/>
      <c r="CA124" s="1027">
        <v>36.9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7640</v>
      </c>
      <c r="AB126" s="959"/>
      <c r="AC126" s="959"/>
      <c r="AD126" s="959"/>
      <c r="AE126" s="960"/>
      <c r="AF126" s="961" t="s">
        <v>122</v>
      </c>
      <c r="AG126" s="959"/>
      <c r="AH126" s="959"/>
      <c r="AI126" s="959"/>
      <c r="AJ126" s="960"/>
      <c r="AK126" s="961">
        <v>3438</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80</v>
      </c>
      <c r="AB127" s="959"/>
      <c r="AC127" s="959"/>
      <c r="AD127" s="959"/>
      <c r="AE127" s="960"/>
      <c r="AF127" s="961">
        <v>64</v>
      </c>
      <c r="AG127" s="959"/>
      <c r="AH127" s="959"/>
      <c r="AI127" s="959"/>
      <c r="AJ127" s="960"/>
      <c r="AK127" s="961">
        <v>48</v>
      </c>
      <c r="AL127" s="959"/>
      <c r="AM127" s="959"/>
      <c r="AN127" s="959"/>
      <c r="AO127" s="960"/>
      <c r="AP127" s="962">
        <v>0</v>
      </c>
      <c r="AQ127" s="963"/>
      <c r="AR127" s="963"/>
      <c r="AS127" s="963"/>
      <c r="AT127" s="964"/>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28593</v>
      </c>
      <c r="AB128" s="1047"/>
      <c r="AC128" s="1047"/>
      <c r="AD128" s="1047"/>
      <c r="AE128" s="1048"/>
      <c r="AF128" s="1049">
        <v>30374</v>
      </c>
      <c r="AG128" s="1047"/>
      <c r="AH128" s="1047"/>
      <c r="AI128" s="1047"/>
      <c r="AJ128" s="1048"/>
      <c r="AK128" s="1049">
        <v>55082</v>
      </c>
      <c r="AL128" s="1047"/>
      <c r="AM128" s="1047"/>
      <c r="AN128" s="1047"/>
      <c r="AO128" s="1048"/>
      <c r="AP128" s="1050"/>
      <c r="AQ128" s="1051"/>
      <c r="AR128" s="1051"/>
      <c r="AS128" s="1051"/>
      <c r="AT128" s="1052"/>
      <c r="AU128" s="220"/>
      <c r="AV128" s="220"/>
      <c r="AW128" s="220"/>
      <c r="AX128" s="896" t="s">
        <v>463</v>
      </c>
      <c r="AY128" s="897"/>
      <c r="AZ128" s="897"/>
      <c r="BA128" s="897"/>
      <c r="BB128" s="897"/>
      <c r="BC128" s="897"/>
      <c r="BD128" s="897"/>
      <c r="BE128" s="898"/>
      <c r="BF128" s="1053" t="s">
        <v>122</v>
      </c>
      <c r="BG128" s="1054"/>
      <c r="BH128" s="1054"/>
      <c r="BI128" s="1054"/>
      <c r="BJ128" s="1054"/>
      <c r="BK128" s="1054"/>
      <c r="BL128" s="1055"/>
      <c r="BM128" s="1053">
        <v>13.11</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11068892</v>
      </c>
      <c r="AB129" s="959"/>
      <c r="AC129" s="959"/>
      <c r="AD129" s="959"/>
      <c r="AE129" s="960"/>
      <c r="AF129" s="961">
        <v>11259744</v>
      </c>
      <c r="AG129" s="959"/>
      <c r="AH129" s="959"/>
      <c r="AI129" s="959"/>
      <c r="AJ129" s="960"/>
      <c r="AK129" s="961">
        <v>11556888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18.11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1837208</v>
      </c>
      <c r="AB130" s="959"/>
      <c r="AC130" s="959"/>
      <c r="AD130" s="959"/>
      <c r="AE130" s="960"/>
      <c r="AF130" s="961">
        <v>1895081</v>
      </c>
      <c r="AG130" s="959"/>
      <c r="AH130" s="959"/>
      <c r="AI130" s="959"/>
      <c r="AJ130" s="960"/>
      <c r="AK130" s="961">
        <v>1840639</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9231684</v>
      </c>
      <c r="AB131" s="986"/>
      <c r="AC131" s="986"/>
      <c r="AD131" s="986"/>
      <c r="AE131" s="987"/>
      <c r="AF131" s="985">
        <v>9364663</v>
      </c>
      <c r="AG131" s="986"/>
      <c r="AH131" s="986"/>
      <c r="AI131" s="986"/>
      <c r="AJ131" s="987"/>
      <c r="AK131" s="985">
        <v>9716249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7"/>
      <c r="BF131" s="1084">
        <v>36.9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7.1478401219999999</v>
      </c>
      <c r="AB132" s="1097"/>
      <c r="AC132" s="1097"/>
      <c r="AD132" s="1097"/>
      <c r="AE132" s="1098"/>
      <c r="AF132" s="1099">
        <v>7.8355428610000004</v>
      </c>
      <c r="AG132" s="1097"/>
      <c r="AH132" s="1097"/>
      <c r="AI132" s="1097"/>
      <c r="AJ132" s="1098"/>
      <c r="AK132" s="1099">
        <v>7.2550013900000003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6.9</v>
      </c>
      <c r="AB133" s="1080"/>
      <c r="AC133" s="1080"/>
      <c r="AD133" s="1080"/>
      <c r="AE133" s="1081"/>
      <c r="AF133" s="1079">
        <v>7.2</v>
      </c>
      <c r="AG133" s="1080"/>
      <c r="AH133" s="1080"/>
      <c r="AI133" s="1080"/>
      <c r="AJ133" s="1081"/>
      <c r="AK133" s="1079">
        <v>7.4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wT4y1zykx3Wnr1OxD9HPmCAyUWoeT2Wapo8awlPlVbRy1kiZJOglGCOsE3JwsJPxSdutIMVZZLcszrjgBUnCw==" saltValue="Qel25C2qJKzpIG0GAi2Z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9HAMKz2rGkfxKZNRJ8CwQtPtSrdIn02CJ/yyzoRd0QROsm52irJNhmqCiUK7N0+WZN2edH5Qgsi+/7yopseoA==" saltValue="AcVuXjZKm6f/xRyIF4Xh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8sDawGwJ3rwx4EHgELvfvCAn7FiRsDSyTs7L088IN3A72gJ3FX2xG34ZYuCA3jsfGidHnhbd4qLJa+Crj7ktw==" saltValue="7N5l+7N+Qtgvm5PlUpOOG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3838028</v>
      </c>
      <c r="AP9" s="269">
        <v>114496</v>
      </c>
      <c r="AQ9" s="270">
        <v>99044</v>
      </c>
      <c r="AR9" s="271">
        <v>15.6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32</v>
      </c>
      <c r="AP10" s="272">
        <v>1</v>
      </c>
      <c r="AQ10" s="273">
        <v>12597</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1194</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18</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194384</v>
      </c>
      <c r="AP13" s="272">
        <v>5799</v>
      </c>
      <c r="AQ13" s="273">
        <v>3890</v>
      </c>
      <c r="AR13" s="274">
        <v>49.1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98115</v>
      </c>
      <c r="AP14" s="272">
        <v>2927</v>
      </c>
      <c r="AQ14" s="273">
        <v>1837</v>
      </c>
      <c r="AR14" s="274">
        <v>59.3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-202443</v>
      </c>
      <c r="AP15" s="272">
        <v>-6039</v>
      </c>
      <c r="AQ15" s="273">
        <v>-6318</v>
      </c>
      <c r="AR15" s="274">
        <v>-4.4000000000000004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3928116</v>
      </c>
      <c r="AP16" s="272">
        <v>117184</v>
      </c>
      <c r="AQ16" s="273">
        <v>112262</v>
      </c>
      <c r="AR16" s="274">
        <v>4.4000000000000004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11.07</v>
      </c>
      <c r="AP21" s="286">
        <v>9.26</v>
      </c>
      <c r="AQ21" s="287">
        <v>1.81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100.8</v>
      </c>
      <c r="AP22" s="291">
        <v>97.3</v>
      </c>
      <c r="AQ22" s="292">
        <v>3.5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2454500</v>
      </c>
      <c r="AP32" s="300">
        <v>73223</v>
      </c>
      <c r="AQ32" s="301">
        <v>60713</v>
      </c>
      <c r="AR32" s="302">
        <v>20.6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142649</v>
      </c>
      <c r="AP35" s="300">
        <v>4256</v>
      </c>
      <c r="AQ35" s="301">
        <v>14168</v>
      </c>
      <c r="AR35" s="302">
        <v>-70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486</v>
      </c>
      <c r="AP36" s="300" t="s">
        <v>486</v>
      </c>
      <c r="AQ36" s="301">
        <v>2586</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3486</v>
      </c>
      <c r="AP37" s="300">
        <v>104</v>
      </c>
      <c r="AQ37" s="301">
        <v>189</v>
      </c>
      <c r="AR37" s="302">
        <v>-45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8</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-55082</v>
      </c>
      <c r="AP39" s="300">
        <v>-1643</v>
      </c>
      <c r="AQ39" s="301">
        <v>-5399</v>
      </c>
      <c r="AR39" s="302">
        <v>-69.599999999999994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-1840639</v>
      </c>
      <c r="AP40" s="300">
        <v>-54910</v>
      </c>
      <c r="AQ40" s="301">
        <v>-49527</v>
      </c>
      <c r="AR40" s="302">
        <v>10.9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704914</v>
      </c>
      <c r="AP41" s="300">
        <v>21029</v>
      </c>
      <c r="AQ41" s="301">
        <v>22738</v>
      </c>
      <c r="AR41" s="302">
        <v>-7.5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3527589</v>
      </c>
      <c r="AN51" s="322">
        <v>103893</v>
      </c>
      <c r="AO51" s="323">
        <v>27.8</v>
      </c>
      <c r="AP51" s="324">
        <v>92632</v>
      </c>
      <c r="AQ51" s="325">
        <v>-1.5</v>
      </c>
      <c r="AR51" s="326">
        <v>29.3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1971302</v>
      </c>
      <c r="AN52" s="330">
        <v>58058</v>
      </c>
      <c r="AO52" s="331">
        <v>6.7</v>
      </c>
      <c r="AP52" s="332">
        <v>47978</v>
      </c>
      <c r="AQ52" s="333">
        <v>-2</v>
      </c>
      <c r="AR52" s="334">
        <v>8.6999999999999993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3437884</v>
      </c>
      <c r="AN53" s="322">
        <v>101679</v>
      </c>
      <c r="AO53" s="323">
        <v>-2.1</v>
      </c>
      <c r="AP53" s="324">
        <v>71279</v>
      </c>
      <c r="AQ53" s="325">
        <v>-23.1</v>
      </c>
      <c r="AR53" s="326">
        <v>21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1326553</v>
      </c>
      <c r="AN54" s="330">
        <v>39234</v>
      </c>
      <c r="AO54" s="331">
        <v>-32.4</v>
      </c>
      <c r="AP54" s="332">
        <v>36731</v>
      </c>
      <c r="AQ54" s="333">
        <v>-23.4</v>
      </c>
      <c r="AR54" s="334">
        <v>-9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3125538</v>
      </c>
      <c r="AN55" s="322">
        <v>93213</v>
      </c>
      <c r="AO55" s="323">
        <v>-8.3000000000000007</v>
      </c>
      <c r="AP55" s="324">
        <v>74994</v>
      </c>
      <c r="AQ55" s="325">
        <v>5.2</v>
      </c>
      <c r="AR55" s="326">
        <v>-13.5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1770435</v>
      </c>
      <c r="AN56" s="330">
        <v>52800</v>
      </c>
      <c r="AO56" s="331">
        <v>34.6</v>
      </c>
      <c r="AP56" s="332">
        <v>36188</v>
      </c>
      <c r="AQ56" s="333">
        <v>-1.5</v>
      </c>
      <c r="AR56" s="334">
        <v>36.1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2174347</v>
      </c>
      <c r="AN57" s="322">
        <v>64751</v>
      </c>
      <c r="AO57" s="323">
        <v>-30.5</v>
      </c>
      <c r="AP57" s="324">
        <v>71849</v>
      </c>
      <c r="AQ57" s="325">
        <v>-4.2</v>
      </c>
      <c r="AR57" s="326">
        <v>-26.3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1404991</v>
      </c>
      <c r="AN58" s="330">
        <v>41840</v>
      </c>
      <c r="AO58" s="331">
        <v>-20.8</v>
      </c>
      <c r="AP58" s="332">
        <v>36144</v>
      </c>
      <c r="AQ58" s="333">
        <v>-0.1</v>
      </c>
      <c r="AR58" s="334">
        <v>-20.7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3017845</v>
      </c>
      <c r="AN59" s="322">
        <v>90028</v>
      </c>
      <c r="AO59" s="323">
        <v>39</v>
      </c>
      <c r="AP59" s="324">
        <v>82962</v>
      </c>
      <c r="AQ59" s="325">
        <v>15.5</v>
      </c>
      <c r="AR59" s="326">
        <v>23.5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1800771</v>
      </c>
      <c r="AN60" s="330">
        <v>53721</v>
      </c>
      <c r="AO60" s="331">
        <v>28.4</v>
      </c>
      <c r="AP60" s="332">
        <v>42835</v>
      </c>
      <c r="AQ60" s="333">
        <v>18.5</v>
      </c>
      <c r="AR60" s="334">
        <v>9.9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3056641</v>
      </c>
      <c r="AN61" s="337">
        <v>90713</v>
      </c>
      <c r="AO61" s="338">
        <v>5.2</v>
      </c>
      <c r="AP61" s="339">
        <v>78743</v>
      </c>
      <c r="AQ61" s="340">
        <v>-1.6</v>
      </c>
      <c r="AR61" s="326">
        <v>6.8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1654810</v>
      </c>
      <c r="AN62" s="330">
        <v>49131</v>
      </c>
      <c r="AO62" s="331">
        <v>3.3</v>
      </c>
      <c r="AP62" s="332">
        <v>39975</v>
      </c>
      <c r="AQ62" s="333">
        <v>-1.7</v>
      </c>
      <c r="AR62" s="334">
        <v>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0uukNTtAbQPrnwHc/EPpf3/AvDEAJf76oAxk5wO+PqXi7o8BPuTfQrpmsUIJBv00zUTBDKlZP57oCCLcMYQl7w==" saltValue="+64V7EF+zKawOb+LoPm7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Ab6P6pHEkbQSMD5fEYaPW2UGKDqCFnTyyt786W7+337vjpnGPb4h6LzSpuI9M5dEl/I3qC23+b4tZtDDoDNTlg==" saltValue="aqYRfHsOyu19A2FpkbPZ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VE/QuLhJWpjpSnhCq3OKim88SztxsFkz3wqkl4+nnoUAOcgMjWJCVxBDbx1J6HucxzMIAivdu4kr0oLUzaMzg==" saltValue="1mbu3LN4Z+fZP5Q4zTVj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20.48</v>
      </c>
      <c r="G47" s="12">
        <v>25.81</v>
      </c>
      <c r="H47" s="12">
        <v>23.96</v>
      </c>
      <c r="I47" s="12">
        <v>20.49</v>
      </c>
      <c r="J47" s="13">
        <v>18.829999999999998</v>
      </c>
    </row>
    <row r="48" spans="2:10" ht="57.75" customHeight="1" x14ac:dyDescent="0.2">
      <c r="B48" s="14"/>
      <c r="C48" s="1141" t="s">
        <v>4</v>
      </c>
      <c r="D48" s="1141"/>
      <c r="E48" s="1142"/>
      <c r="F48" s="15">
        <v>6.24</v>
      </c>
      <c r="G48" s="16">
        <v>0.9</v>
      </c>
      <c r="H48" s="16">
        <v>4.08</v>
      </c>
      <c r="I48" s="16">
        <v>5.51</v>
      </c>
      <c r="J48" s="17">
        <v>5.7</v>
      </c>
    </row>
    <row r="49" spans="2:10" ht="57.75" customHeight="1" thickBot="1" x14ac:dyDescent="0.25">
      <c r="B49" s="18"/>
      <c r="C49" s="1143" t="s">
        <v>5</v>
      </c>
      <c r="D49" s="1143"/>
      <c r="E49" s="1144"/>
      <c r="F49" s="19" t="s">
        <v>530</v>
      </c>
      <c r="G49" s="20" t="s">
        <v>531</v>
      </c>
      <c r="H49" s="20" t="s">
        <v>532</v>
      </c>
      <c r="I49" s="20" t="s">
        <v>533</v>
      </c>
      <c r="J49" s="21" t="s">
        <v>534</v>
      </c>
    </row>
    <row r="50" spans="2:10" ht="13.2" x14ac:dyDescent="0.2"/>
  </sheetData>
  <sheetProtection algorithmName="SHA-512" hashValue="19jUV9XO+BQ6VV4IpRrsET/darRL+H02Z0CBSoNuh/ouiK9SOdqeMylxvqW/o5/Fzj2NQ+LCbdlG9Qc4jEQRIA==" saltValue="5HZ9Wny66i/eWT9ZsdjA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衞藤　かず実</cp:lastModifiedBy>
  <cp:lastPrinted>2026-03-05T07:29:22Z</cp:lastPrinted>
  <dcterms:created xsi:type="dcterms:W3CDTF">2026-02-23T09:43:42Z</dcterms:created>
  <dcterms:modified xsi:type="dcterms:W3CDTF">2026-03-25T00:27:42Z</dcterms:modified>
  <cp:category/>
</cp:coreProperties>
</file>