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<sst xmlns="http://schemas.openxmlformats.org/spreadsheetml/2006/main" count="221" uniqueCount="111">
  <si>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</si>
  <si>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</si>
  <si>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</si>
  <si>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</si>
  <si>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</si>
  <si>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</si>
  <si>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</si>
  <si>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</si>
  <si>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</si>
  <si>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</si>
  <si>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</si>
  <si>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</si>
  <si>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</si>
  <si>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</si>
  <si>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</si>
  <si>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</si>
  <si>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</si>
  <si>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</si>
  <si>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</si>
  <si>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</si>
  <si>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</si>
  <si>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</si>
  <si>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</si>
  <si>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</si>
  <si>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</si>
  <si>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</si>
  <si>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</si>
  <si>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</si>
  <si>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</si>
  <si>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</si>
  <si>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</si>
  <si>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</si>
  <si>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</si>
  <si>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</si>
  <si>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</si>
  <si>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</si>
  <si>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</si>
  <si>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</si>
  <si>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</si>
  <si>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</si>
  <si>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</si>
  <si>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</si>
  <si>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</si>
  <si>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</si>
  <si>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</si>
  <si>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</si>
  <si>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</si>
  <si>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</si>
  <si>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</si>
  <si>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</si>
  <si>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</si>
  <si>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</si>
  <si>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</si>
  <si>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</si>
  <si>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</si>
  <si>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</si>
  <si>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</si>
  <si>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</si>
  <si>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</si>
  <si>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</si>
  <si>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</si>
  <si>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</si>
  <si>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</si>
  <si>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</si>
  <si>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</si>
  <si>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</si>
  <si>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</si>
  <si>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</si>
  <si>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</si>
  <si>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</si>
  <si>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</si>
  <si>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</si>
  <si>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</si>
  <si>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</si>
  <si>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</si>
  <si>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</si>
  <si>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</si>
  <si>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</si>
  <si>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</si>
  <si>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</si>
  <si>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</si>
  <si>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</si>
  <si>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</si>
  <si>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</si>
  <si>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</si>
  <si>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</si>
  <si>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</si>
  <si>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</si>
  <si>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</si>
  <si>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</si>
  <si>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</si>
  <si>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</si>
  <si>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</si>
  <si>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</si>
  <si>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</si>
  <si>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</si>
  <si>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由布市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</si>
  <si>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</si>
  <si>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</si>
  <si>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</si>
  <si>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</si>
  <si>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</si>
  <si>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</si>
  <si>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</si>
  <si>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</si>
  <si>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</si>
  <si>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</si>
  <si>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</si>
  <si>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三船処理区は供用開始より25年、来鉢・東長宝地区は20年が経過する。管渠の状態は比較的良好だと思われるが、処理場の機器の老朽化が進み、毎年更新・修繕を行っている状況にある。今後は、市有施設の長寿命化計画の策定にあわせて、集落排水施設の長寿命化への取組を行う必要がある。</t>
    <phoneticPr fontId="4"/>
  </si>
  <si>
    <t xml:space="preserve">　収益的収支比率は、ここ数年80％ほどとなっており、今後使用料の収納率の向上や費用削減を行うことで、経営改善を図る必要がある。
　経費回収率は、類似団体と同水準ではあるものの50％程と決して高くなく、使用料の改訂による適正な収入の確保や汚水処理費削減の取組が必要である。しかし使用料は類似団体と比較しても高い水準にあることや、処理区域内の利用人口の増加が見込めないこともあり、大幅な使用料収入の増加は困難である。
　汚水処理原価は類似団体よりも低い数値で推移しているものの、ここ数年は増加傾向にあり、汚水処理に係る維持管理経費の削減に努めなければならないが、接続率も飽和状態にあり有収水量の増加は見込めない。
　施設利用率は、ここ数年類似団体よりも高い水準にあったが、現在は同水準となっており、適切な施設規模であると判断できる。
　処理区域の水洗化率は100％未満ではあるが、類似団体と同水準で推移している。新たな使用料収入を図るためには、農集への接続を推進し水洗化率を向上する必要があるが、新たな管渠の整備など費用が必要となることもあり、慎重な検討が必要である。
</t>
    <phoneticPr fontId="4"/>
  </si>
  <si>
    <t>　当市の農集事業は経営の健全性・効率性は決して良好とは言えないが、この事業の社会的な意義を踏まえて、事業の継続のために、施設の長寿命化への取組み、使用料の収納率の向上や料金の見直しなど、より一層の経営の健全性・効率性の向上ための取組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</si>
</sst>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0.33</c:v>
                </c:pt>
                <c:pt idx="3">
                  <c:v>0</c:v>
                </c:pt>
                <c:pt idx="4">
                  <c:v>0</c:v>
                </c:pt>
              </c:numCache>
            </c:numRef>
          </c:val>
        </c:ser>
        <c:dLbls>
          <c:showLegendKey val="0"/>
          <c:showVal val="0"/>
          <c:showCatName val="0"/>
          <c:showSerName val="0"/>
          <c:showPercent val="0"/>
          <c:showBubbleSize val="0"/>
        </c:dLbls>
        <c:gapWidth val="150"/>
        <c:axId val="30128000"/>
        <c:axId val="30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128000"/>
        <c:axId val="30150656"/>
      </c:lineChart>
      <c:dateAx>
        <c:axId val="30128000"/>
        <c:scaling>
          <c:orientation val="minMax"/>
        </c:scaling>
        <c:delete val="1"/>
        <c:axPos val="b"/>
        <c:numFmt formatCode="ge" sourceLinked="1"/>
        <c:majorTickMark val="none"/>
        <c:minorTickMark val="none"/>
        <c:tickLblPos val="none"/>
        <c:crossAx val="30150656"/>
        <c:crosses val="autoZero"/>
        <c:auto val="1"/>
        <c:lblOffset val="100"/>
        <c:baseTimeUnit val="years"/>
      </c:dateAx>
      <c:valAx>
        <c:axId val="30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49.7</c:v>
                </c:pt>
                <c:pt idx="1">
                  <c:v>91.69</c:v>
                </c:pt>
                <c:pt idx="2">
                  <c:v>100</c:v>
                </c:pt>
                <c:pt idx="3">
                  <c:v>87.83</c:v>
                </c:pt>
                <c:pt idx="4">
                  <c:v>64.02</c:v>
                </c:pt>
              </c:numCache>
            </c:numRef>
          </c:val>
        </c:ser>
        <c:dLbls>
          <c:showLegendKey val="0"/>
          <c:showVal val="0"/>
          <c:showCatName val="0"/>
          <c:showSerName val="0"/>
          <c:showPercent val="0"/>
          <c:showBubbleSize val="0"/>
        </c:dLbls>
        <c:gapWidth val="150"/>
        <c:axId val="31983488"/>
        <c:axId val="319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31983488"/>
        <c:axId val="31989760"/>
      </c:lineChart>
      <c:dateAx>
        <c:axId val="31983488"/>
        <c:scaling>
          <c:orientation val="minMax"/>
        </c:scaling>
        <c:delete val="1"/>
        <c:axPos val="b"/>
        <c:numFmt formatCode="ge" sourceLinked="1"/>
        <c:majorTickMark val="none"/>
        <c:minorTickMark val="none"/>
        <c:tickLblPos val="none"/>
        <c:crossAx val="31989760"/>
        <c:crosses val="autoZero"/>
        <c:auto val="1"/>
        <c:lblOffset val="100"/>
        <c:baseTimeUnit val="years"/>
      </c:dateAx>
      <c:valAx>
        <c:axId val="31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85.5</c:v>
                </c:pt>
                <c:pt idx="1">
                  <c:v>83.53</c:v>
                </c:pt>
                <c:pt idx="2">
                  <c:v>84.35</c:v>
                </c:pt>
                <c:pt idx="3">
                  <c:v>83.72</c:v>
                </c:pt>
                <c:pt idx="4">
                  <c:v>83.93</c:v>
                </c:pt>
              </c:numCache>
            </c:numRef>
          </c:val>
        </c:ser>
        <c:dLbls>
          <c:showLegendKey val="0"/>
          <c:showVal val="0"/>
          <c:showCatName val="0"/>
          <c:showSerName val="0"/>
          <c:showPercent val="0"/>
          <c:showBubbleSize val="0"/>
        </c:dLbls>
        <c:gapWidth val="150"/>
        <c:axId val="32011776"/>
        <c:axId val="320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2011776"/>
        <c:axId val="32013696"/>
      </c:lineChart>
      <c:dateAx>
        <c:axId val="32011776"/>
        <c:scaling>
          <c:orientation val="minMax"/>
        </c:scaling>
        <c:delete val="1"/>
        <c:axPos val="b"/>
        <c:numFmt formatCode="ge" sourceLinked="1"/>
        <c:majorTickMark val="none"/>
        <c:minorTickMark val="none"/>
        <c:tickLblPos val="none"/>
        <c:crossAx val="32013696"/>
        <c:crosses val="autoZero"/>
        <c:auto val="1"/>
        <c:lblOffset val="100"/>
        <c:baseTimeUnit val="years"/>
      </c:dateAx>
      <c:valAx>
        <c:axId val="320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c:v>
                </c:pt>
                <c:pt idx="1">
                  <c:v>70.42</c:v>
                </c:pt>
                <c:pt idx="2">
                  <c:v>84.11</c:v>
                </c:pt>
                <c:pt idx="3">
                  <c:v>82.8</c:v>
                </c:pt>
                <c:pt idx="4">
                  <c:v>78.540000000000006</c:v>
                </c:pt>
              </c:numCache>
            </c:numRef>
          </c:val>
        </c:ser>
        <c:dLbls>
          <c:showLegendKey val="0"/>
          <c:showVal val="0"/>
          <c:showCatName val="0"/>
          <c:showSerName val="0"/>
          <c:showPercent val="0"/>
          <c:showBubbleSize val="0"/>
        </c:dLbls>
        <c:gapWidth val="150"/>
        <c:axId val="30164480"/>
        <c:axId val="30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4480"/>
        <c:axId val="30166400"/>
      </c:lineChart>
      <c:dateAx>
        <c:axId val="30164480"/>
        <c:scaling>
          <c:orientation val="minMax"/>
        </c:scaling>
        <c:delete val="1"/>
        <c:axPos val="b"/>
        <c:numFmt formatCode="ge" sourceLinked="1"/>
        <c:majorTickMark val="none"/>
        <c:minorTickMark val="none"/>
        <c:tickLblPos val="none"/>
        <c:crossAx val="30166400"/>
        <c:crosses val="autoZero"/>
        <c:auto val="1"/>
        <c:lblOffset val="100"/>
        <c:baseTimeUnit val="years"/>
      </c:dateAx>
      <c:valAx>
        <c:axId val="30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76384"/>
        <c:axId val="301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76384"/>
        <c:axId val="30178304"/>
      </c:lineChart>
      <c:dateAx>
        <c:axId val="30176384"/>
        <c:scaling>
          <c:orientation val="minMax"/>
        </c:scaling>
        <c:delete val="1"/>
        <c:axPos val="b"/>
        <c:numFmt formatCode="ge" sourceLinked="1"/>
        <c:majorTickMark val="none"/>
        <c:minorTickMark val="none"/>
        <c:tickLblPos val="none"/>
        <c:crossAx val="30178304"/>
        <c:crosses val="autoZero"/>
        <c:auto val="1"/>
        <c:lblOffset val="100"/>
        <c:baseTimeUnit val="years"/>
      </c:dateAx>
      <c:valAx>
        <c:axId val="301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88288"/>
        <c:axId val="301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88288"/>
        <c:axId val="30190208"/>
      </c:lineChart>
      <c:dateAx>
        <c:axId val="30188288"/>
        <c:scaling>
          <c:orientation val="minMax"/>
        </c:scaling>
        <c:delete val="1"/>
        <c:axPos val="b"/>
        <c:numFmt formatCode="ge" sourceLinked="1"/>
        <c:majorTickMark val="none"/>
        <c:minorTickMark val="none"/>
        <c:tickLblPos val="none"/>
        <c:crossAx val="30190208"/>
        <c:crosses val="autoZero"/>
        <c:auto val="1"/>
        <c:lblOffset val="100"/>
        <c:baseTimeUnit val="years"/>
      </c:dateAx>
      <c:valAx>
        <c:axId val="30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82112"/>
        <c:axId val="302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82112"/>
        <c:axId val="30284032"/>
      </c:lineChart>
      <c:dateAx>
        <c:axId val="30282112"/>
        <c:scaling>
          <c:orientation val="minMax"/>
        </c:scaling>
        <c:delete val="1"/>
        <c:axPos val="b"/>
        <c:numFmt formatCode="ge" sourceLinked="1"/>
        <c:majorTickMark val="none"/>
        <c:minorTickMark val="none"/>
        <c:tickLblPos val="none"/>
        <c:crossAx val="30284032"/>
        <c:crosses val="autoZero"/>
        <c:auto val="1"/>
        <c:lblOffset val="100"/>
        <c:baseTimeUnit val="years"/>
      </c:dateAx>
      <c:valAx>
        <c:axId val="302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06688"/>
        <c:axId val="30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06688"/>
        <c:axId val="30308608"/>
      </c:lineChart>
      <c:dateAx>
        <c:axId val="30306688"/>
        <c:scaling>
          <c:orientation val="minMax"/>
        </c:scaling>
        <c:delete val="1"/>
        <c:axPos val="b"/>
        <c:numFmt formatCode="ge" sourceLinked="1"/>
        <c:majorTickMark val="none"/>
        <c:minorTickMark val="none"/>
        <c:tickLblPos val="none"/>
        <c:crossAx val="30308608"/>
        <c:crosses val="autoZero"/>
        <c:auto val="1"/>
        <c:lblOffset val="100"/>
        <c:baseTimeUnit val="years"/>
      </c:dateAx>
      <c:valAx>
        <c:axId val="30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26784"/>
        <c:axId val="30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326784"/>
        <c:axId val="30328704"/>
      </c:lineChart>
      <c:dateAx>
        <c:axId val="30326784"/>
        <c:scaling>
          <c:orientation val="minMax"/>
        </c:scaling>
        <c:delete val="1"/>
        <c:axPos val="b"/>
        <c:numFmt formatCode="ge" sourceLinked="1"/>
        <c:majorTickMark val="none"/>
        <c:minorTickMark val="none"/>
        <c:tickLblPos val="none"/>
        <c:crossAx val="30328704"/>
        <c:crosses val="autoZero"/>
        <c:auto val="1"/>
        <c:lblOffset val="100"/>
        <c:baseTimeUnit val="years"/>
      </c:dateAx>
      <c:valAx>
        <c:axId val="30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45.87</c:v>
                </c:pt>
                <c:pt idx="1">
                  <c:v>53.94</c:v>
                </c:pt>
                <c:pt idx="2">
                  <c:v>56.52</c:v>
                </c:pt>
                <c:pt idx="3">
                  <c:v>55.84</c:v>
                </c:pt>
                <c:pt idx="4">
                  <c:v>47.31</c:v>
                </c:pt>
              </c:numCache>
            </c:numRef>
          </c:val>
        </c:ser>
        <c:dLbls>
          <c:showLegendKey val="0"/>
          <c:showVal val="0"/>
          <c:showCatName val="0"/>
          <c:showSerName val="0"/>
          <c:showPercent val="0"/>
          <c:showBubbleSize val="0"/>
        </c:dLbls>
        <c:gapWidth val="150"/>
        <c:axId val="30341760"/>
        <c:axId val="31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341760"/>
        <c:axId val="31916800"/>
      </c:lineChart>
      <c:dateAx>
        <c:axId val="30341760"/>
        <c:scaling>
          <c:orientation val="minMax"/>
        </c:scaling>
        <c:delete val="1"/>
        <c:axPos val="b"/>
        <c:numFmt formatCode="ge" sourceLinked="1"/>
        <c:majorTickMark val="none"/>
        <c:minorTickMark val="none"/>
        <c:tickLblPos val="none"/>
        <c:crossAx val="31916800"/>
        <c:crosses val="autoZero"/>
        <c:auto val="1"/>
        <c:lblOffset val="100"/>
        <c:baseTimeUnit val="years"/>
      </c:dateAx>
      <c:valAx>
        <c:axId val="31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231.62</c:v>
                </c:pt>
                <c:pt idx="1">
                  <c:v>178.83</c:v>
                </c:pt>
                <c:pt idx="2">
                  <c:v>162.81</c:v>
                </c:pt>
                <c:pt idx="3">
                  <c:v>186.67</c:v>
                </c:pt>
                <c:pt idx="4">
                  <c:v>293.92</c:v>
                </c:pt>
              </c:numCache>
            </c:numRef>
          </c:val>
        </c:ser>
        <c:dLbls>
          <c:showLegendKey val="0"/>
          <c:showVal val="0"/>
          <c:showCatName val="0"/>
          <c:showSerName val="0"/>
          <c:showPercent val="0"/>
          <c:showBubbleSize val="0"/>
        </c:dLbls>
        <c:gapWidth val="150"/>
        <c:axId val="31947008"/>
        <c:axId val="319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947008"/>
        <c:axId val="31953280"/>
      </c:lineChart>
      <c:dateAx>
        <c:axId val="31947008"/>
        <c:scaling>
          <c:orientation val="minMax"/>
        </c:scaling>
        <c:delete val="1"/>
        <c:axPos val="b"/>
        <c:numFmt formatCode="ge" sourceLinked="1"/>
        <c:majorTickMark val="none"/>
        <c:minorTickMark val="none"/>
        <c:tickLblPos val="none"/>
        <c:crossAx val="31953280"/>
        <c:crosses val="autoZero"/>
        <c:auto val="1"/>
        <c:lblOffset val="100"/>
        <c:baseTimeUnit val="years"/>
      </c:dateAx>
      <c:valAx>
        <c:axId val="319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大分県　由布市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35594</v>
      </c>
      <c r="AM8" s="64"/>
      <c r="AN8" s="64"/>
      <c r="AO8" s="64"/>
      <c r="AP8" s="64"/>
      <c r="AQ8" s="64"/>
      <c r="AR8" s="64"/>
      <c r="AS8" s="64"/>
      <c r="AT8" s="63">
        <f>データ!S6</f>
        <v>319.32</v>
      </c>
      <c r="AU8" s="63"/>
      <c r="AV8" s="63"/>
      <c r="AW8" s="63"/>
      <c r="AX8" s="63"/>
      <c r="AY8" s="63"/>
      <c r="AZ8" s="63"/>
      <c r="BA8" s="63"/>
      <c r="BB8" s="63">
        <f>データ!T6</f>
        <v>111.47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4.18</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1481</v>
      </c>
      <c r="AM10" s="64"/>
      <c r="AN10" s="64"/>
      <c r="AO10" s="64"/>
      <c r="AP10" s="64"/>
      <c r="AQ10" s="64"/>
      <c r="AR10" s="64"/>
      <c r="AS10" s="64"/>
      <c r="AT10" s="63">
        <f>データ!V6</f>
        <v>0.55000000000000004</v>
      </c>
      <c r="AU10" s="63"/>
      <c r="AV10" s="63"/>
      <c r="AW10" s="63"/>
      <c r="AX10" s="63"/>
      <c r="AY10" s="63"/>
      <c r="AZ10" s="63"/>
      <c r="BA10" s="63"/>
      <c r="BB10" s="63">
        <f>データ!W6</f>
        <v>2692.73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442135</v>
      </c>
      <c r="D6" s="31">
        <f t="shared" si="3"/>
        <v>47</v>
      </c>
      <c r="E6" s="31">
        <f t="shared" si="3"/>
        <v>17</v>
      </c>
      <c r="F6" s="31">
        <f t="shared" si="3"/>
        <v>5</v>
      </c>
      <c r="G6" s="31">
        <f t="shared" si="3"/>
        <v>0</v>
      </c>
      <c r="H6" s="31" t="str">
        <f t="shared" si="3"/>
        <v>大分県　由布市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4.18</v>
      </c>
      <c r="P6" s="32">
        <f t="shared" si="3"/>
        <v>100</v>
      </c>
      <c r="Q6" s="32">
        <f t="shared" si="3"/>
        <v>3780</v>
      </c>
      <c r="R6" s="32">
        <f t="shared" si="3"/>
        <v>35594</v>
      </c>
      <c r="S6" s="32">
        <f t="shared" si="3"/>
        <v>319.32</v>
      </c>
      <c r="T6" s="32">
        <f t="shared" si="3"/>
        <v>111.47</v>
      </c>
      <c r="U6" s="32">
        <f t="shared" si="3"/>
        <v>1481</v>
      </c>
      <c r="V6" s="32">
        <f t="shared" si="3"/>
        <v>0.55000000000000004</v>
      </c>
      <c r="W6" s="32">
        <f t="shared" si="3"/>
        <v>2692.73</v>
      </c>
      <c r="X6" s="33">
        <f>IF(X7="",NA(),X7)</f>
        <v>81</v>
      </c>
      <c r="Y6" s="33">
        <f t="shared" ref="Y6:AG6" si="4">IF(Y7="",NA(),Y7)</f>
        <v>70.42</v>
      </c>
      <c r="Z6" s="33">
        <f t="shared" si="4"/>
        <v>84.11</v>
      </c>
      <c r="AA6" s="33">
        <f t="shared" si="4"/>
        <v>82.8</v>
      </c>
      <c r="AB6" s="33">
        <f t="shared" si="4"/>
        <v>78.540000000000006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45.87</v>
      </c>
      <c r="BQ6" s="33">
        <f t="shared" ref="BQ6:BY6" si="8">IF(BQ7="",NA(),BQ7)</f>
        <v>53.94</v>
      </c>
      <c r="BR6" s="33">
        <f t="shared" si="8"/>
        <v>56.52</v>
      </c>
      <c r="BS6" s="33">
        <f t="shared" si="8"/>
        <v>55.84</v>
      </c>
      <c r="BT6" s="33">
        <f t="shared" si="8"/>
        <v>47.31</v>
      </c>
      <c r="BU6" s="33">
        <f t="shared" si="8"/>
        <v>53.42</v>
      </c>
      <c r="BV6" s="33">
        <f t="shared" si="8"/>
        <v>51.56</v>
      </c>
      <c r="BW6" s="33">
        <f t="shared" si="8"/>
        <v>51.03</v>
      </c>
      <c r="BX6" s="33">
        <f t="shared" si="8"/>
        <v>50.9</v>
      </c>
      <c r="BY6" s="33">
        <f t="shared" si="8"/>
        <v>50.82</v>
      </c>
      <c r="BZ6" s="32" t="str">
        <f>IF(BZ7="","",IF(BZ7="-","【-】","【"&amp;SUBSTITUTE(TEXT(BZ7,"#,##0.00"),"-","△")&amp;"】"))</f>
        <v>【51.49】</v>
      </c>
      <c r="CA6" s="33">
        <f>IF(CA7="",NA(),CA7)</f>
        <v>231.62</v>
      </c>
      <c r="CB6" s="33">
        <f t="shared" ref="CB6:CJ6" si="9">IF(CB7="",NA(),CB7)</f>
        <v>178.83</v>
      </c>
      <c r="CC6" s="33">
        <f t="shared" si="9"/>
        <v>162.81</v>
      </c>
      <c r="CD6" s="33">
        <f t="shared" si="9"/>
        <v>186.67</v>
      </c>
      <c r="CE6" s="33">
        <f t="shared" si="9"/>
        <v>293.92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49.7</v>
      </c>
      <c r="CM6" s="33">
        <f t="shared" ref="CM6:CU6" si="10">IF(CM7="",NA(),CM7)</f>
        <v>91.69</v>
      </c>
      <c r="CN6" s="33">
        <f t="shared" si="10"/>
        <v>100</v>
      </c>
      <c r="CO6" s="33">
        <f t="shared" si="10"/>
        <v>87.83</v>
      </c>
      <c r="CP6" s="33">
        <f t="shared" si="10"/>
        <v>64.02</v>
      </c>
      <c r="CQ6" s="33">
        <f t="shared" si="10"/>
        <v>54.23</v>
      </c>
      <c r="CR6" s="33">
        <f t="shared" si="10"/>
        <v>55.49</v>
      </c>
      <c r="CS6" s="33">
        <f t="shared" si="10"/>
        <v>54.99</v>
      </c>
      <c r="CT6" s="33">
        <f t="shared" si="10"/>
        <v>54.36</v>
      </c>
      <c r="CU6" s="33">
        <f t="shared" si="10"/>
        <v>53.52</v>
      </c>
      <c r="CV6" s="32" t="str">
        <f>IF(CV7="","",IF(CV7="-","【-】","【"&amp;SUBSTITUTE(TEXT(CV7,"#,##0.00"),"-","△")&amp;"】"))</f>
        <v>【53.65】</v>
      </c>
      <c r="CW6" s="33">
        <f>IF(CW7="",NA(),CW7)</f>
        <v>85.5</v>
      </c>
      <c r="CX6" s="33">
        <f t="shared" ref="CX6:DF6" si="11">IF(CX7="",NA(),CX7)</f>
        <v>83.53</v>
      </c>
      <c r="CY6" s="33">
        <f t="shared" si="11"/>
        <v>84.35</v>
      </c>
      <c r="CZ6" s="33">
        <f t="shared" si="11"/>
        <v>83.72</v>
      </c>
      <c r="DA6" s="33">
        <f t="shared" si="11"/>
        <v>83.93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0.33</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442135</v>
      </c>
      <c r="D7" s="35">
        <v>47</v>
      </c>
      <c r="E7" s="35">
        <v>17</v>
      </c>
      <c r="F7" s="35">
        <v>5</v>
      </c>
      <c r="G7" s="35">
        <v>0</v>
      </c>
      <c r="H7" s="35" t="s">
        <v>96</v>
      </c>
      <c r="I7" s="35" t="s">
        <v>97</v>
      </c>
      <c r="J7" s="35" t="s">
        <v>98</v>
      </c>
      <c r="K7" s="35" t="s">
        <v>99</v>
      </c>
      <c r="L7" s="35" t="s">
        <v>100</v>
      </c>
      <c r="M7" s="36" t="s">
        <v>101</v>
      </c>
      <c r="N7" s="36" t="s">
        <v>102</v>
      </c>
      <c r="O7" s="36">
        <v>4.18</v>
      </c>
      <c r="P7" s="36">
        <v>100</v>
      </c>
      <c r="Q7" s="36">
        <v>3780</v>
      </c>
      <c r="R7" s="36">
        <v>35594</v>
      </c>
      <c r="S7" s="36">
        <v>319.32</v>
      </c>
      <c r="T7" s="36">
        <v>111.47</v>
      </c>
      <c r="U7" s="36">
        <v>1481</v>
      </c>
      <c r="V7" s="36">
        <v>0.55000000000000004</v>
      </c>
      <c r="W7" s="36">
        <v>2692.73</v>
      </c>
      <c r="X7" s="36">
        <v>81</v>
      </c>
      <c r="Y7" s="36">
        <v>70.42</v>
      </c>
      <c r="Z7" s="36">
        <v>84.11</v>
      </c>
      <c r="AA7" s="36">
        <v>82.8</v>
      </c>
      <c r="AB7" s="36">
        <v>78.540000000000006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45.87</v>
      </c>
      <c r="BQ7" s="36">
        <v>53.94</v>
      </c>
      <c r="BR7" s="36">
        <v>56.52</v>
      </c>
      <c r="BS7" s="36">
        <v>55.84</v>
      </c>
      <c r="BT7" s="36">
        <v>47.31</v>
      </c>
      <c r="BU7" s="36">
        <v>53.42</v>
      </c>
      <c r="BV7" s="36">
        <v>51.56</v>
      </c>
      <c r="BW7" s="36">
        <v>51.03</v>
      </c>
      <c r="BX7" s="36">
        <v>50.9</v>
      </c>
      <c r="BY7" s="36">
        <v>50.82</v>
      </c>
      <c r="BZ7" s="36">
        <v>51.49</v>
      </c>
      <c r="CA7" s="36">
        <v>231.62</v>
      </c>
      <c r="CB7" s="36">
        <v>178.83</v>
      </c>
      <c r="CC7" s="36">
        <v>162.81</v>
      </c>
      <c r="CD7" s="36">
        <v>186.67</v>
      </c>
      <c r="CE7" s="36">
        <v>293.92</v>
      </c>
      <c r="CF7" s="36">
        <v>269.12</v>
      </c>
      <c r="CG7" s="36">
        <v>283.26</v>
      </c>
      <c r="CH7" s="36">
        <v>289.60000000000002</v>
      </c>
      <c r="CI7" s="36">
        <v>293.27</v>
      </c>
      <c r="CJ7" s="36">
        <v>300.52</v>
      </c>
      <c r="CK7" s="36">
        <v>295.10000000000002</v>
      </c>
      <c r="CL7" s="36">
        <v>49.7</v>
      </c>
      <c r="CM7" s="36">
        <v>91.69</v>
      </c>
      <c r="CN7" s="36">
        <v>100</v>
      </c>
      <c r="CO7" s="36">
        <v>87.83</v>
      </c>
      <c r="CP7" s="36">
        <v>64.02</v>
      </c>
      <c r="CQ7" s="36">
        <v>54.23</v>
      </c>
      <c r="CR7" s="36">
        <v>55.49</v>
      </c>
      <c r="CS7" s="36">
        <v>54.99</v>
      </c>
      <c r="CT7" s="36">
        <v>54.36</v>
      </c>
      <c r="CU7" s="36">
        <v>53.52</v>
      </c>
      <c r="CV7" s="36">
        <v>53.65</v>
      </c>
      <c r="CW7" s="36">
        <v>85.5</v>
      </c>
      <c r="CX7" s="36">
        <v>83.53</v>
      </c>
      <c r="CY7" s="36">
        <v>84.35</v>
      </c>
      <c r="CZ7" s="36">
        <v>83.72</v>
      </c>
      <c r="DA7" s="36">
        <v>83.93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0.33</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2016-02-02T02:08:46Z</cp:lastPrinted>
  <dcterms:created xsi:type="dcterms:W3CDTF">2016-01-14T11:05:54Z</dcterms:created>
  <dcterms:modified xsi:type="dcterms:W3CDTF">2016-02-02T02:08:55Z</dcterms:modified>
  <cp:category/>
</cp:coreProperties>
</file>